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theme/theme1.xml" ContentType="application/vnd.openxmlformats-officedocument.theme+xml"/>
  <Override PartName="/xl/drawings/drawing3.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ctrlProps/ctrlProp16.xml" ContentType="application/vnd.ms-excel.controlproperties+xml"/>
  <Override PartName="/xl/ctrlProps/ctrlProp17.xml" ContentType="application/vnd.ms-excel.controlproperties+xml"/>
  <Override PartName="/xl/ctrlProps/ctrlProp15.xml" ContentType="application/vnd.ms-excel.controlproperties+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xl/ctrlProps/ctrlProp13.xml" ContentType="application/vnd.ms-excel.controlproperties+xml"/>
  <Override PartName="/xl/ctrlProps/ctrlProp12.xml" ContentType="application/vnd.ms-excel.controlproperties+xml"/>
  <Override PartName="/xl/ctrlProps/ctrlProp7.xml" ContentType="application/vnd.ms-excel.controlproperties+xml"/>
  <Override PartName="/xl/ctrlProps/ctrlProp6.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11.xml" ContentType="application/vnd.ms-excel.controlproperties+xml"/>
  <Override PartName="/xl/ctrlProps/ctrlProp14.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CDCA" lockStructure="1"/>
  <bookViews>
    <workbookView xWindow="240" yWindow="135" windowWidth="20115" windowHeight="7935" activeTab="1"/>
  </bookViews>
  <sheets>
    <sheet name="INTRO" sheetId="2" r:id="rId1"/>
    <sheet name="ANNUAL_WORKPLAN" sheetId="4" r:id="rId2"/>
    <sheet name="Example" sheetId="1" r:id="rId3"/>
  </sheets>
  <definedNames>
    <definedName name="_xlnm.Print_Area" localSheetId="0">INTRO!$A$1:$F$25</definedName>
  </definedNames>
  <calcPr calcId="162913"/>
</workbook>
</file>

<file path=xl/calcChain.xml><?xml version="1.0" encoding="utf-8"?>
<calcChain xmlns="http://schemas.openxmlformats.org/spreadsheetml/2006/main">
  <c r="S20" i="4" l="1"/>
  <c r="S44" i="4" l="1"/>
  <c r="S43" i="4"/>
  <c r="S42" i="4"/>
  <c r="S41" i="4"/>
  <c r="S40" i="4"/>
  <c r="S39" i="4"/>
  <c r="S38" i="4"/>
  <c r="S37" i="4"/>
  <c r="S36" i="4"/>
  <c r="S35" i="4"/>
  <c r="S67" i="4" l="1"/>
  <c r="S66" i="4"/>
  <c r="S65" i="4"/>
  <c r="S64" i="4"/>
  <c r="S63" i="4"/>
  <c r="S62" i="4"/>
  <c r="S61" i="4"/>
  <c r="S60" i="4"/>
  <c r="S59" i="4"/>
  <c r="S58" i="4"/>
  <c r="S57" i="4"/>
  <c r="S56" i="4"/>
  <c r="S55" i="4"/>
  <c r="S54" i="4"/>
  <c r="S53" i="4"/>
  <c r="S52" i="4"/>
  <c r="S51" i="4"/>
  <c r="S50" i="4"/>
  <c r="S49" i="4"/>
  <c r="S48" i="4"/>
  <c r="S47" i="4"/>
  <c r="S46" i="4"/>
  <c r="S45" i="4"/>
  <c r="S34" i="4"/>
  <c r="S33" i="4"/>
  <c r="S31" i="4"/>
  <c r="S30" i="4"/>
  <c r="S28" i="4"/>
  <c r="S27" i="4"/>
  <c r="S26" i="4"/>
  <c r="S25" i="4"/>
  <c r="S24" i="4"/>
  <c r="S23" i="4"/>
  <c r="S22" i="4"/>
  <c r="S21" i="4"/>
  <c r="S18" i="4"/>
  <c r="S17" i="4"/>
  <c r="M14" i="1" l="1"/>
  <c r="L14" i="1"/>
  <c r="K14" i="1"/>
  <c r="J14" i="1"/>
  <c r="I14" i="1"/>
  <c r="H14" i="1"/>
  <c r="G14" i="1"/>
  <c r="F14" i="1"/>
  <c r="E14" i="1"/>
  <c r="D14" i="1"/>
  <c r="C14" i="1"/>
  <c r="B14" i="1"/>
  <c r="O15" i="4"/>
  <c r="P15" i="4"/>
  <c r="N15" i="4"/>
  <c r="M15" i="4"/>
  <c r="L15" i="4"/>
  <c r="K15" i="4"/>
  <c r="J15" i="4"/>
  <c r="I15" i="4"/>
  <c r="H15" i="4"/>
  <c r="G15" i="4"/>
  <c r="F15" i="4"/>
  <c r="E15" i="4"/>
  <c r="P39" i="1" l="1"/>
  <c r="P38" i="1"/>
  <c r="P37" i="1"/>
  <c r="P36" i="1"/>
  <c r="P35" i="1"/>
  <c r="P34" i="1"/>
  <c r="P33" i="1"/>
  <c r="P32" i="1"/>
  <c r="P31" i="1"/>
  <c r="P30" i="1"/>
  <c r="P29" i="1"/>
  <c r="P28" i="1"/>
  <c r="P27" i="1"/>
  <c r="P26" i="1"/>
  <c r="P25" i="1"/>
  <c r="P24" i="1"/>
  <c r="P23" i="1"/>
  <c r="P22" i="1"/>
  <c r="P21" i="1"/>
  <c r="P20" i="1"/>
  <c r="P19" i="1"/>
  <c r="P18" i="1"/>
  <c r="P17" i="1"/>
  <c r="P16" i="1"/>
  <c r="P15" i="1"/>
</calcChain>
</file>

<file path=xl/sharedStrings.xml><?xml version="1.0" encoding="utf-8"?>
<sst xmlns="http://schemas.openxmlformats.org/spreadsheetml/2006/main" count="219" uniqueCount="132">
  <si>
    <t>Timeline for implementation</t>
  </si>
  <si>
    <t>Estimated cost</t>
  </si>
  <si>
    <t xml:space="preserve">   Government funding</t>
  </si>
  <si>
    <t xml:space="preserve"> </t>
  </si>
  <si>
    <t xml:space="preserve">   Funder 1, Funder 2</t>
  </si>
  <si>
    <t xml:space="preserve">   Funder 1</t>
  </si>
  <si>
    <t xml:space="preserve">   Funder 2</t>
  </si>
  <si>
    <t>Monitoring and evaluation</t>
  </si>
  <si>
    <t>Training</t>
  </si>
  <si>
    <t>Funding gap</t>
  </si>
  <si>
    <t>Available funding</t>
  </si>
  <si>
    <t>1. Name of country</t>
  </si>
  <si>
    <t>2. Implementation year</t>
  </si>
  <si>
    <t>3. Relevant PC diseases</t>
  </si>
  <si>
    <t>5. Annual work plan matrix</t>
  </si>
  <si>
    <t>Drug distribution</t>
  </si>
  <si>
    <t>Annual planning and review</t>
  </si>
  <si>
    <t>Annual planning meeting</t>
  </si>
  <si>
    <t>Drug request</t>
  </si>
  <si>
    <t>Drug transportation to districts</t>
  </si>
  <si>
    <t>Drug repackaging</t>
  </si>
  <si>
    <t>6. Attachment</t>
  </si>
  <si>
    <t>National TAS training</t>
  </si>
  <si>
    <t>4. Specific goals to be achieved in the year</t>
    <phoneticPr fontId="11"/>
  </si>
  <si>
    <t>Drug logistics</t>
    <phoneticPr fontId="11"/>
  </si>
  <si>
    <t>National stakeholders meeting</t>
    <phoneticPr fontId="11"/>
  </si>
  <si>
    <t>Social mobilization</t>
    <phoneticPr fontId="11"/>
  </si>
  <si>
    <t>Training of drug distributors</t>
  </si>
  <si>
    <t>LF TAS</t>
  </si>
  <si>
    <t>Evaluation Unit 1</t>
  </si>
  <si>
    <t>Evaluation Unit 2</t>
  </si>
  <si>
    <t>SCH and/or STH prevalence survey</t>
  </si>
  <si>
    <t xml:space="preserve">Annual Work Plan </t>
  </si>
  <si>
    <t>USD</t>
  </si>
  <si>
    <t>Funders</t>
  </si>
  <si>
    <t xml:space="preserve">  Name of country</t>
  </si>
  <si>
    <t xml:space="preserve">  Implementation year </t>
  </si>
  <si>
    <t xml:space="preserve">       -  Timeline of implementation</t>
  </si>
  <si>
    <t xml:space="preserve">       -  Estimated cost</t>
  </si>
  <si>
    <t xml:space="preserve">       -  Available or committed funds</t>
  </si>
  <si>
    <t xml:space="preserve">       -  Funding gap</t>
  </si>
  <si>
    <t xml:space="preserve">       -  Funders</t>
  </si>
  <si>
    <t xml:space="preserve">  Relevant preventive chemotherapy diseases</t>
  </si>
  <si>
    <t>Format of the Annual Work Plan</t>
  </si>
  <si>
    <t>There is no prescribed format; the annual work plan can be excel or word file as long as the required information is contained. Example is given in the following worksheet.</t>
  </si>
  <si>
    <t>i)</t>
  </si>
  <si>
    <t xml:space="preserve">ii) </t>
  </si>
  <si>
    <t xml:space="preserve">  Annual work plan matrix comprising a list of activities and sub-activities with:</t>
  </si>
  <si>
    <t>Annual Work Plan allows the national programmes to identify the specific objectives to be achieved in the year, to focus on the key activities that needs to be implemented to achieve the said objectives, and to identify the gap in financial and technical resources to achieve the objectives. It also allows WHO to closely monitor the progress of the national programmes, and to identify the obstacles and coordinate for provision of financial and technical support in time.</t>
    <phoneticPr fontId="11"/>
  </si>
  <si>
    <t>As part of the global efforts to accelerate expansion of preventive chemotherapy (PC) for elimination and control of lymphatic filariasis, schistosomiasis, soil-transmitted helminthiases and onchocerciasis, the World Health Organization (WHO) facilitates the supply of necessary medicines. In order to request for medicines, submission of the Annual Work Plan together with the Joint Request for selected PC medicines and the Joint Reporting Form is a requisite.</t>
  </si>
  <si>
    <t>Information to be included in the Annual Work Plan</t>
  </si>
  <si>
    <t xml:space="preserve">  Specific programmatic targets to achieve in the year</t>
  </si>
  <si>
    <t>MDA1 (IVM + ALB)</t>
  </si>
  <si>
    <t>MDA2 (DEC + ALB)</t>
  </si>
  <si>
    <t>MDA3 (IVM)</t>
  </si>
  <si>
    <t>T1 (ALB/MBD + PZQ)</t>
  </si>
  <si>
    <t>T2 (PZQ)</t>
  </si>
  <si>
    <t>T3 (ALB/MBD)</t>
  </si>
  <si>
    <t>LF sentinel/spot check sites survey</t>
  </si>
  <si>
    <t>ONC epidemiological survey</t>
  </si>
  <si>
    <t>to</t>
    <phoneticPr fontId="11"/>
  </si>
  <si>
    <t>i) To achieve 75% national coverage for STH and SCH</t>
    <phoneticPr fontId="11"/>
  </si>
  <si>
    <t>ii) To conduct LF TAS in 2 Evaluation Units</t>
    <phoneticPr fontId="11"/>
  </si>
  <si>
    <t>iii) To conduct epidemiological survey for all PC diseases</t>
    <phoneticPr fontId="11"/>
  </si>
  <si>
    <t>Activities and sub-activities</t>
    <phoneticPr fontId="11"/>
  </si>
  <si>
    <t>Activities and sub-activities</t>
    <phoneticPr fontId="11"/>
  </si>
  <si>
    <t>Murkonia</t>
  </si>
  <si>
    <t>ANNUAL WORK PLAN</t>
  </si>
  <si>
    <t>month</t>
  </si>
  <si>
    <t>year</t>
  </si>
  <si>
    <t>Apr</t>
  </si>
  <si>
    <t>May</t>
  </si>
  <si>
    <t xml:space="preserve">Annual work plan matrix can be automatically generated using the Tool for Integrated Planning and Costing (TIPAC). </t>
  </si>
  <si>
    <t xml:space="preserve">SIERRA  LEONE </t>
  </si>
  <si>
    <t>Jan</t>
  </si>
  <si>
    <t>Dec</t>
  </si>
  <si>
    <t>Annual Review Meeting for NTDs</t>
  </si>
  <si>
    <t>USAID/HKI</t>
  </si>
  <si>
    <t>MDA-LF-Western Area</t>
  </si>
  <si>
    <t>MDA-SCH 7 Districts Activities</t>
  </si>
  <si>
    <t xml:space="preserve">Advocacy Meetings </t>
  </si>
  <si>
    <t>Social Mobilization</t>
  </si>
  <si>
    <t>Feeding of School Children Prior to PZQ</t>
  </si>
  <si>
    <t>MDA SCH</t>
  </si>
  <si>
    <t>Collection, Analysis and Reporting</t>
  </si>
  <si>
    <t>Training of Trainers</t>
  </si>
  <si>
    <t>Training and Refresher Training of PHU Staff</t>
  </si>
  <si>
    <t>Cross Border Meeting</t>
  </si>
  <si>
    <t>Training and Refresher Training of CDDs</t>
  </si>
  <si>
    <t xml:space="preserve">Distribution of Logistics and Drugs </t>
  </si>
  <si>
    <t xml:space="preserve">Special Advocacy Meeting </t>
  </si>
  <si>
    <t xml:space="preserve">USAID/HKI/SIGHTSAVERS </t>
  </si>
  <si>
    <t xml:space="preserve">SIGHTSAVERS </t>
  </si>
  <si>
    <t xml:space="preserve">WHO </t>
  </si>
  <si>
    <t>HKI</t>
  </si>
  <si>
    <t xml:space="preserve">WHO/MOHS </t>
  </si>
  <si>
    <t>WHO</t>
  </si>
  <si>
    <t xml:space="preserve">AFRO/WHO/ESPEN </t>
  </si>
  <si>
    <t xml:space="preserve">i) Strengthen the capacity of the NTD Programme to conduct surveillance, monitoring and supervision and evaluation of all NTD activities and ensure feedback at all levels. </t>
  </si>
  <si>
    <t>ii) Strengthen  capacity of  NTDCP  and  Districts  staff  on  NTD  implementation  activities,</t>
  </si>
  <si>
    <t>MDA ONE Oncho-LF&amp;STH 12 HDs Activities</t>
  </si>
  <si>
    <t xml:space="preserve">iii) Mobidity Managent for LF  </t>
  </si>
  <si>
    <t>GWD Surveillance in 14 Districts</t>
  </si>
  <si>
    <t>NTD Morbidity Assessment Survey in 14 Districts</t>
  </si>
  <si>
    <t>NTD Morbidity Management in 14 Districts</t>
  </si>
  <si>
    <t xml:space="preserve">Buruli Ulcer Assessment Survey </t>
  </si>
  <si>
    <t xml:space="preserve">Human African Trypanosomiasis Assessment Survey </t>
  </si>
  <si>
    <t xml:space="preserve">Capacity Building on M&amp;E </t>
  </si>
  <si>
    <t xml:space="preserve">Adminstrative Running Cost and General  </t>
  </si>
  <si>
    <t xml:space="preserve">Vehicle Maintinance and Repairs  </t>
  </si>
  <si>
    <t>NTD mano River Union Meeting</t>
  </si>
  <si>
    <t>NTD Expert Committee Meeting</t>
  </si>
  <si>
    <t xml:space="preserve">NTD Curriculum Development Workshop </t>
  </si>
  <si>
    <t>MDA-Western Area Activities</t>
  </si>
  <si>
    <t xml:space="preserve">Annual Review Meeting and Assessment </t>
  </si>
  <si>
    <t xml:space="preserve">Second round ONCHO MDA Activities 12 HDs </t>
  </si>
  <si>
    <t xml:space="preserve">Procument of 5 new Land Cruiser vehicles for supportive supervision, coordination and distribution of logistics </t>
  </si>
  <si>
    <t xml:space="preserve">Advocacy meeting with Private Practitioners </t>
  </si>
  <si>
    <t>Social Mobilisation</t>
  </si>
  <si>
    <t xml:space="preserve">Training of PHU Staff </t>
  </si>
  <si>
    <t>Training of Community Health Workers</t>
  </si>
  <si>
    <t>Training of Supervisors</t>
  </si>
  <si>
    <t>Training &amp; Refresher Training of PHU Staff</t>
  </si>
  <si>
    <t xml:space="preserve">MDA-Oncho-LF </t>
  </si>
  <si>
    <t xml:space="preserve">Collection, Analysis and Reporting-Oncho-LF </t>
  </si>
  <si>
    <t>MDA-Oncho</t>
  </si>
  <si>
    <t>5. Annual work plan matrix 2017/2018</t>
  </si>
  <si>
    <t>Oct</t>
  </si>
  <si>
    <t>Nov</t>
  </si>
  <si>
    <t>Transmission Assessment Survey LF in 1 IU</t>
  </si>
  <si>
    <t>USAID/HKI &amp; SIGHTSAVERS</t>
  </si>
  <si>
    <t>Advocacy meeting with Stake holders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</si>
</sst>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mm/yyyy"/>
    <numFmt numFmtId="165" formatCode="_(* #,##0_);_(* \(#,##0\);_(* &quot;-&quot;??_);_(@_)"/>
  </numFmts>
  <fonts count="28">
    <font>
      <sz val="11"/>
      <color theme="1"/>
      <name val="Calibri"/>
      <family val="2"/>
    </font>
    <font>
      <sz val="11"/>
      <color theme="1"/>
      <name val="Calibri"/>
      <family val="2"/>
      <scheme val="minor"/>
    </font>
    <font>
      <b/>
      <sz val="10"/>
      <color theme="0"/>
      <name val="Arial"/>
      <family val="2"/>
    </font>
    <font>
      <b/>
      <sz val="10"/>
      <name val="Arial"/>
      <family val="2"/>
    </font>
    <font>
      <sz val="11"/>
      <color indexed="8"/>
      <name val="Calibri"/>
      <family val="2"/>
    </font>
    <font>
      <sz val="10"/>
      <color theme="1"/>
      <name val="Arial"/>
      <family val="2"/>
    </font>
    <font>
      <sz val="11"/>
      <color rgb="FF9C0006"/>
      <name val="Calibri"/>
      <family val="2"/>
      <scheme val="minor"/>
    </font>
    <font>
      <sz val="10"/>
      <name val="Arial"/>
      <family val="2"/>
    </font>
    <font>
      <sz val="10"/>
      <name val="Verdana"/>
      <family val="2"/>
    </font>
    <font>
      <sz val="11"/>
      <color theme="1"/>
      <name val="Arial"/>
      <family val="2"/>
    </font>
    <font>
      <sz val="8"/>
      <color rgb="FF000000"/>
      <name val="Tahoma"/>
      <family val="2"/>
    </font>
    <font>
      <sz val="6"/>
      <name val="ＭＳ Ｐゴシック"/>
      <family val="3"/>
      <charset val="128"/>
    </font>
    <font>
      <sz val="10"/>
      <color rgb="FFFF0000"/>
      <name val="Arial"/>
      <family val="2"/>
    </font>
    <font>
      <b/>
      <sz val="22"/>
      <color indexed="9"/>
      <name val="Arial"/>
      <family val="2"/>
    </font>
    <font>
      <sz val="22"/>
      <name val="Arial"/>
      <family val="2"/>
    </font>
    <font>
      <b/>
      <sz val="12"/>
      <name val="Arial"/>
      <family val="2"/>
    </font>
    <font>
      <sz val="8"/>
      <name val="Arial"/>
      <family val="2"/>
    </font>
    <font>
      <sz val="9"/>
      <name val="Arial"/>
      <family val="2"/>
    </font>
    <font>
      <b/>
      <sz val="20"/>
      <color rgb="FF0070C0"/>
      <name val="Arial"/>
      <family val="2"/>
    </font>
    <font>
      <b/>
      <sz val="12"/>
      <name val="Times New Roman"/>
      <family val="1"/>
    </font>
    <font>
      <b/>
      <sz val="12"/>
      <color theme="1"/>
      <name val="Times New Roman"/>
      <family val="1"/>
    </font>
    <font>
      <sz val="10"/>
      <color rgb="FF00B0F0"/>
      <name val="Arial"/>
      <family val="2"/>
    </font>
    <font>
      <sz val="10"/>
      <color theme="0"/>
      <name val="Arial"/>
      <family val="2"/>
    </font>
    <font>
      <b/>
      <sz val="14"/>
      <name val="Arial"/>
      <family val="2"/>
    </font>
    <font>
      <sz val="11"/>
      <name val="Arial"/>
      <family val="2"/>
    </font>
    <font>
      <sz val="12"/>
      <name val="Arial"/>
      <family val="2"/>
    </font>
    <font>
      <sz val="11"/>
      <color theme="1"/>
      <name val="Calibri"/>
      <family val="2"/>
    </font>
    <font>
      <b/>
      <sz val="10"/>
      <color theme="1"/>
      <name val="Arial"/>
      <family val="2"/>
    </font>
  </fonts>
  <fills count="17">
    <fill>
      <patternFill patternType="none"/>
    </fill>
    <fill>
      <patternFill patternType="gray125"/>
    </fill>
    <fill>
      <patternFill patternType="solid">
        <fgColor rgb="FFFFC7CE"/>
      </patternFill>
    </fill>
    <fill>
      <patternFill patternType="solid">
        <fgColor rgb="FF4F81BD"/>
        <bgColor indexed="64"/>
      </patternFill>
    </fill>
    <fill>
      <patternFill patternType="solid">
        <fgColor theme="7" tint="-0.249977111117893"/>
        <bgColor indexed="64"/>
      </patternFill>
    </fill>
    <fill>
      <patternFill patternType="solid">
        <fgColor theme="6" tint="0.39994506668294322"/>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indexed="48"/>
        <bgColor indexed="64"/>
      </patternFill>
    </fill>
    <fill>
      <patternFill patternType="solid">
        <fgColor theme="4" tint="0.59999389629810485"/>
        <bgColor indexed="64"/>
      </patternFill>
    </fill>
    <fill>
      <patternFill patternType="solid">
        <fgColor theme="0"/>
        <bgColor indexed="64"/>
      </patternFill>
    </fill>
    <fill>
      <patternFill patternType="solid">
        <fgColor rgb="FFC00000"/>
        <bgColor indexed="64"/>
      </patternFill>
    </fill>
    <fill>
      <patternFill patternType="solid">
        <fgColor rgb="FFFFC000"/>
        <bgColor indexed="64"/>
      </patternFill>
    </fill>
    <fill>
      <patternFill patternType="solid">
        <fgColor theme="9"/>
        <bgColor indexed="64"/>
      </patternFill>
    </fill>
    <fill>
      <patternFill patternType="solid">
        <fgColor theme="9" tint="-0.249977111117893"/>
        <bgColor indexed="64"/>
      </patternFill>
    </fill>
    <fill>
      <patternFill patternType="solid">
        <fgColor rgb="FFFF0000"/>
        <bgColor indexed="64"/>
      </patternFill>
    </fill>
    <fill>
      <patternFill patternType="solid">
        <fgColor rgb="FF00B050"/>
        <bgColor indexed="64"/>
      </patternFill>
    </fill>
  </fills>
  <borders count="7">
    <border>
      <left/>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2">
    <xf numFmtId="0" fontId="0" fillId="0" borderId="0"/>
    <xf numFmtId="0" fontId="1" fillId="0" borderId="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9" fontId="4" fillId="0" borderId="0" applyFont="0" applyFill="0" applyBorder="0" applyAlignment="0" applyProtection="0"/>
    <xf numFmtId="0" fontId="1" fillId="0" borderId="0"/>
    <xf numFmtId="0" fontId="6" fillId="2" borderId="0" applyNumberFormat="0" applyBorder="0" applyAlignment="0" applyProtection="0"/>
    <xf numFmtId="0" fontId="7" fillId="0" borderId="0"/>
    <xf numFmtId="0" fontId="1" fillId="0" borderId="0"/>
    <xf numFmtId="0" fontId="8" fillId="0" borderId="0"/>
    <xf numFmtId="43" fontId="26" fillId="0" borderId="0" applyFont="0" applyFill="0" applyBorder="0" applyAlignment="0" applyProtection="0"/>
  </cellStyleXfs>
  <cellXfs count="111">
    <xf numFmtId="0" fontId="0" fillId="0" borderId="0" xfId="0"/>
    <xf numFmtId="3" fontId="2" fillId="3" borderId="0" xfId="1" applyNumberFormat="1" applyFont="1" applyFill="1" applyBorder="1" applyAlignment="1">
      <alignment horizontal="right"/>
    </xf>
    <xf numFmtId="0" fontId="9" fillId="0" borderId="0" xfId="0" applyFont="1"/>
    <xf numFmtId="3" fontId="9" fillId="0" borderId="0" xfId="1" applyNumberFormat="1" applyFont="1" applyBorder="1" applyAlignment="1">
      <alignment horizontal="left"/>
    </xf>
    <xf numFmtId="0" fontId="9" fillId="0" borderId="0" xfId="1" applyFont="1" applyBorder="1" applyAlignment="1">
      <alignment horizontal="left"/>
    </xf>
    <xf numFmtId="3" fontId="9" fillId="0" borderId="0" xfId="1" applyNumberFormat="1" applyFont="1" applyBorder="1" applyAlignment="1">
      <alignment horizontal="right"/>
    </xf>
    <xf numFmtId="3" fontId="2" fillId="3" borderId="0" xfId="1" applyNumberFormat="1" applyFont="1" applyFill="1" applyBorder="1" applyAlignment="1">
      <alignment horizontal="center"/>
    </xf>
    <xf numFmtId="3" fontId="5" fillId="0" borderId="0" xfId="1" applyNumberFormat="1" applyFont="1" applyBorder="1" applyAlignment="1">
      <alignment horizontal="left"/>
    </xf>
    <xf numFmtId="0" fontId="7" fillId="0" borderId="0" xfId="1" applyFont="1" applyFill="1" applyBorder="1" applyAlignment="1">
      <alignment horizontal="left" vertical="center"/>
    </xf>
    <xf numFmtId="0" fontId="3" fillId="0" borderId="0" xfId="1" applyFont="1" applyFill="1" applyBorder="1" applyAlignment="1">
      <alignment horizontal="left" vertical="center" wrapText="1"/>
    </xf>
    <xf numFmtId="0" fontId="5" fillId="0" borderId="0" xfId="0" applyFont="1"/>
    <xf numFmtId="0" fontId="7" fillId="0" borderId="0" xfId="0" applyFont="1"/>
    <xf numFmtId="0" fontId="15" fillId="0" borderId="0" xfId="0" applyFont="1"/>
    <xf numFmtId="0" fontId="16" fillId="0" borderId="0" xfId="0" applyFont="1"/>
    <xf numFmtId="0" fontId="7" fillId="0" borderId="0" xfId="0" applyFont="1" applyAlignment="1">
      <alignment horizontal="center" vertical="top"/>
    </xf>
    <xf numFmtId="3" fontId="2" fillId="3" borderId="0" xfId="1" applyNumberFormat="1" applyFont="1" applyFill="1" applyBorder="1" applyAlignment="1">
      <alignment horizontal="center" vertical="center"/>
    </xf>
    <xf numFmtId="0" fontId="7" fillId="0" borderId="0" xfId="1" applyFont="1" applyFill="1" applyBorder="1" applyAlignment="1">
      <alignment horizontal="center" vertical="center"/>
    </xf>
    <xf numFmtId="3" fontId="9" fillId="0" borderId="0" xfId="1" applyNumberFormat="1" applyFont="1" applyBorder="1" applyAlignment="1">
      <alignment horizontal="center"/>
    </xf>
    <xf numFmtId="0" fontId="18" fillId="0" borderId="0" xfId="0" applyFont="1" applyAlignment="1">
      <alignment vertical="top"/>
    </xf>
    <xf numFmtId="0" fontId="16" fillId="0" borderId="0" xfId="1" applyFont="1" applyFill="1" applyBorder="1" applyAlignment="1">
      <alignment horizontal="center" vertical="top"/>
    </xf>
    <xf numFmtId="164" fontId="17" fillId="7" borderId="2" xfId="1" applyNumberFormat="1" applyFont="1" applyFill="1" applyBorder="1" applyAlignment="1" applyProtection="1">
      <alignment horizontal="center" vertical="center"/>
      <protection locked="0"/>
    </xf>
    <xf numFmtId="3" fontId="7" fillId="0" borderId="1" xfId="1" applyNumberFormat="1" applyFont="1" applyFill="1" applyBorder="1" applyAlignment="1" applyProtection="1">
      <alignment horizontal="left"/>
      <protection locked="0"/>
    </xf>
    <xf numFmtId="0" fontId="7" fillId="0" borderId="1" xfId="1" applyFont="1" applyFill="1" applyBorder="1" applyAlignment="1" applyProtection="1">
      <alignment horizontal="left" vertical="center" wrapText="1"/>
      <protection locked="0"/>
    </xf>
    <xf numFmtId="3" fontId="3" fillId="0" borderId="1" xfId="1" applyNumberFormat="1" applyFont="1" applyFill="1" applyBorder="1" applyAlignment="1" applyProtection="1">
      <alignment horizontal="right"/>
      <protection locked="0"/>
    </xf>
    <xf numFmtId="3" fontId="7" fillId="0" borderId="1" xfId="1" applyNumberFormat="1" applyFont="1" applyFill="1" applyBorder="1" applyAlignment="1" applyProtection="1">
      <alignment horizontal="right" vertical="center" wrapText="1"/>
      <protection locked="0"/>
    </xf>
    <xf numFmtId="0" fontId="12" fillId="0" borderId="1" xfId="1" applyFont="1" applyFill="1" applyBorder="1" applyAlignment="1" applyProtection="1">
      <alignment horizontal="left" vertical="center" wrapText="1"/>
      <protection locked="0"/>
    </xf>
    <xf numFmtId="3" fontId="12" fillId="0" borderId="1" xfId="1" applyNumberFormat="1" applyFont="1" applyFill="1" applyBorder="1" applyAlignment="1" applyProtection="1">
      <alignment horizontal="left"/>
      <protection locked="0"/>
    </xf>
    <xf numFmtId="3" fontId="3" fillId="9" borderId="1" xfId="1" applyNumberFormat="1" applyFont="1" applyFill="1" applyBorder="1" applyAlignment="1" applyProtection="1">
      <alignment horizontal="right"/>
    </xf>
    <xf numFmtId="3" fontId="7" fillId="9" borderId="1" xfId="1" applyNumberFormat="1" applyFont="1" applyFill="1" applyBorder="1" applyAlignment="1" applyProtection="1">
      <alignment horizontal="right" vertical="center" wrapText="1"/>
    </xf>
    <xf numFmtId="0" fontId="18" fillId="0" borderId="0" xfId="0" applyFont="1" applyAlignment="1" applyProtection="1">
      <alignment vertical="top"/>
    </xf>
    <xf numFmtId="0" fontId="9" fillId="0" borderId="0" xfId="0" applyFont="1" applyProtection="1"/>
    <xf numFmtId="0" fontId="3" fillId="0" borderId="0" xfId="1" applyFont="1" applyFill="1" applyBorder="1" applyAlignment="1" applyProtection="1">
      <alignment horizontal="left" vertical="center" wrapText="1"/>
    </xf>
    <xf numFmtId="0" fontId="7" fillId="0" borderId="0" xfId="1" applyFont="1" applyFill="1" applyBorder="1" applyAlignment="1" applyProtection="1">
      <alignment horizontal="center" vertical="center"/>
    </xf>
    <xf numFmtId="3" fontId="9" fillId="0" borderId="0" xfId="1" applyNumberFormat="1" applyFont="1" applyBorder="1" applyAlignment="1" applyProtection="1">
      <alignment horizontal="center"/>
    </xf>
    <xf numFmtId="0" fontId="9" fillId="0" borderId="0" xfId="1" applyFont="1" applyBorder="1" applyAlignment="1" applyProtection="1">
      <alignment horizontal="left"/>
    </xf>
    <xf numFmtId="3" fontId="9" fillId="0" borderId="0" xfId="1" applyNumberFormat="1" applyFont="1" applyBorder="1" applyAlignment="1" applyProtection="1">
      <alignment horizontal="right"/>
    </xf>
    <xf numFmtId="0" fontId="16" fillId="0" borderId="0" xfId="1" applyFont="1" applyFill="1" applyBorder="1" applyAlignment="1" applyProtection="1">
      <alignment horizontal="center" vertical="top"/>
    </xf>
    <xf numFmtId="0" fontId="7" fillId="0" borderId="0" xfId="1" applyFont="1" applyFill="1" applyBorder="1" applyAlignment="1" applyProtection="1">
      <alignment horizontal="left" vertical="center"/>
    </xf>
    <xf numFmtId="3" fontId="9" fillId="0" borderId="0" xfId="1" applyNumberFormat="1" applyFont="1" applyBorder="1" applyAlignment="1" applyProtection="1">
      <alignment horizontal="left"/>
    </xf>
    <xf numFmtId="3" fontId="5" fillId="0" borderId="0" xfId="1" applyNumberFormat="1" applyFont="1" applyBorder="1" applyAlignment="1" applyProtection="1">
      <alignment horizontal="left"/>
    </xf>
    <xf numFmtId="3" fontId="2" fillId="3" borderId="0" xfId="1" applyNumberFormat="1" applyFont="1" applyFill="1" applyBorder="1" applyAlignment="1" applyProtection="1">
      <alignment horizontal="center"/>
    </xf>
    <xf numFmtId="3" fontId="2" fillId="3" borderId="0" xfId="1" applyNumberFormat="1" applyFont="1" applyFill="1" applyBorder="1" applyAlignment="1" applyProtection="1">
      <alignment horizontal="right"/>
    </xf>
    <xf numFmtId="0" fontId="3" fillId="0" borderId="1" xfId="1" applyFont="1" applyFill="1" applyBorder="1" applyAlignment="1" applyProtection="1">
      <alignment horizontal="left" vertical="center" wrapText="1"/>
    </xf>
    <xf numFmtId="0" fontId="7" fillId="0" borderId="1" xfId="1" applyFont="1" applyFill="1" applyBorder="1" applyAlignment="1" applyProtection="1">
      <alignment horizontal="left" vertical="center" wrapText="1" indent="2"/>
    </xf>
    <xf numFmtId="0" fontId="7" fillId="0" borderId="1" xfId="1" applyFont="1" applyFill="1" applyBorder="1" applyAlignment="1" applyProtection="1">
      <alignment horizontal="left" vertical="center" wrapText="1" indent="6"/>
    </xf>
    <xf numFmtId="3" fontId="7" fillId="4" borderId="1" xfId="1" applyNumberFormat="1" applyFont="1" applyFill="1" applyBorder="1" applyAlignment="1" applyProtection="1">
      <alignment horizontal="left"/>
      <protection locked="0"/>
    </xf>
    <xf numFmtId="0" fontId="7" fillId="5" borderId="1" xfId="1" applyFont="1" applyFill="1" applyBorder="1" applyAlignment="1" applyProtection="1">
      <alignment horizontal="left" vertical="center" wrapText="1"/>
      <protection locked="0"/>
    </xf>
    <xf numFmtId="0" fontId="7" fillId="6" borderId="1" xfId="1" applyFont="1" applyFill="1" applyBorder="1" applyAlignment="1" applyProtection="1">
      <alignment horizontal="left" vertical="center" wrapText="1"/>
      <protection locked="0"/>
    </xf>
    <xf numFmtId="0" fontId="7" fillId="7" borderId="1" xfId="1" applyFont="1" applyFill="1" applyBorder="1" applyAlignment="1" applyProtection="1">
      <alignment horizontal="left" vertical="center" wrapText="1"/>
      <protection locked="0"/>
    </xf>
    <xf numFmtId="0" fontId="17" fillId="7" borderId="2" xfId="1" applyNumberFormat="1" applyFont="1" applyFill="1" applyBorder="1" applyAlignment="1" applyProtection="1">
      <alignment horizontal="center" vertical="center"/>
      <protection locked="0"/>
    </xf>
    <xf numFmtId="3" fontId="2" fillId="10" borderId="2" xfId="1" applyNumberFormat="1" applyFont="1" applyFill="1" applyBorder="1" applyAlignment="1">
      <alignment horizontal="center" vertical="center"/>
    </xf>
    <xf numFmtId="3" fontId="2" fillId="10" borderId="2" xfId="1" applyNumberFormat="1" applyFont="1" applyFill="1" applyBorder="1" applyAlignment="1">
      <alignment horizontal="right"/>
    </xf>
    <xf numFmtId="0" fontId="2" fillId="10" borderId="2" xfId="1" applyFont="1" applyFill="1" applyBorder="1" applyAlignment="1">
      <alignment horizontal="center" vertical="center"/>
    </xf>
    <xf numFmtId="3" fontId="21" fillId="11" borderId="2" xfId="1" applyNumberFormat="1" applyFont="1" applyFill="1" applyBorder="1" applyAlignment="1" applyProtection="1">
      <alignment horizontal="left"/>
      <protection locked="0"/>
    </xf>
    <xf numFmtId="3" fontId="7" fillId="10" borderId="2" xfId="1" applyNumberFormat="1" applyFont="1" applyFill="1" applyBorder="1" applyAlignment="1" applyProtection="1">
      <alignment horizontal="left"/>
      <protection locked="0"/>
    </xf>
    <xf numFmtId="0" fontId="7" fillId="10" borderId="2" xfId="1" applyFont="1" applyFill="1" applyBorder="1" applyAlignment="1" applyProtection="1">
      <alignment horizontal="left" vertical="center" wrapText="1"/>
      <protection locked="0"/>
    </xf>
    <xf numFmtId="3" fontId="3" fillId="10" borderId="2" xfId="1" applyNumberFormat="1" applyFont="1" applyFill="1" applyBorder="1" applyAlignment="1" applyProtection="1">
      <protection locked="0"/>
    </xf>
    <xf numFmtId="3" fontId="3" fillId="10" borderId="2" xfId="1" applyNumberFormat="1" applyFont="1" applyFill="1" applyBorder="1" applyAlignment="1" applyProtection="1">
      <alignment horizontal="right"/>
      <protection locked="0"/>
    </xf>
    <xf numFmtId="3" fontId="3" fillId="10" borderId="2" xfId="1" applyNumberFormat="1" applyFont="1" applyFill="1" applyBorder="1" applyAlignment="1" applyProtection="1">
      <alignment horizontal="right"/>
    </xf>
    <xf numFmtId="3" fontId="7" fillId="10" borderId="2" xfId="1" applyNumberFormat="1" applyFont="1" applyFill="1" applyBorder="1" applyAlignment="1" applyProtection="1">
      <alignment horizontal="right" vertical="center" wrapText="1"/>
      <protection locked="0"/>
    </xf>
    <xf numFmtId="3" fontId="7" fillId="11" borderId="2" xfId="1" applyNumberFormat="1" applyFont="1" applyFill="1" applyBorder="1" applyAlignment="1" applyProtection="1">
      <alignment horizontal="left"/>
      <protection locked="0"/>
    </xf>
    <xf numFmtId="3" fontId="21" fillId="10" borderId="2" xfId="1" applyNumberFormat="1" applyFont="1" applyFill="1" applyBorder="1" applyAlignment="1" applyProtection="1">
      <alignment horizontal="left"/>
      <protection locked="0"/>
    </xf>
    <xf numFmtId="0" fontId="7" fillId="11" borderId="2" xfId="1" applyFont="1" applyFill="1" applyBorder="1" applyAlignment="1" applyProtection="1">
      <alignment horizontal="left" vertical="center" wrapText="1"/>
      <protection locked="0"/>
    </xf>
    <xf numFmtId="0" fontId="7" fillId="12" borderId="2" xfId="1" applyFont="1" applyFill="1" applyBorder="1" applyAlignment="1" applyProtection="1">
      <alignment horizontal="left" vertical="center" wrapText="1"/>
      <protection locked="0"/>
    </xf>
    <xf numFmtId="3" fontId="12" fillId="10" borderId="2" xfId="1" applyNumberFormat="1" applyFont="1" applyFill="1" applyBorder="1" applyAlignment="1" applyProtection="1">
      <alignment horizontal="left"/>
      <protection locked="0"/>
    </xf>
    <xf numFmtId="0" fontId="7" fillId="13" borderId="2" xfId="1" applyFont="1" applyFill="1" applyBorder="1" applyAlignment="1" applyProtection="1">
      <alignment horizontal="left" vertical="center" wrapText="1"/>
      <protection locked="0"/>
    </xf>
    <xf numFmtId="0" fontId="7" fillId="14" borderId="2" xfId="1" applyFont="1" applyFill="1" applyBorder="1" applyAlignment="1" applyProtection="1">
      <alignment horizontal="left" vertical="center" wrapText="1"/>
      <protection locked="0"/>
    </xf>
    <xf numFmtId="0" fontId="3" fillId="0" borderId="2" xfId="1" applyFont="1" applyFill="1" applyBorder="1" applyAlignment="1">
      <alignment horizontal="left" vertical="center" wrapText="1"/>
    </xf>
    <xf numFmtId="3" fontId="22" fillId="10" borderId="2" xfId="1" applyNumberFormat="1" applyFont="1" applyFill="1" applyBorder="1" applyAlignment="1" applyProtection="1">
      <alignment horizontal="left"/>
      <protection locked="0"/>
    </xf>
    <xf numFmtId="0" fontId="22" fillId="10" borderId="2" xfId="1" applyFont="1" applyFill="1" applyBorder="1" applyAlignment="1" applyProtection="1">
      <alignment horizontal="left" vertical="center" wrapText="1"/>
      <protection locked="0"/>
    </xf>
    <xf numFmtId="0" fontId="12" fillId="15" borderId="2" xfId="1" applyFont="1" applyFill="1" applyBorder="1" applyAlignment="1" applyProtection="1">
      <alignment horizontal="left" vertical="center" wrapText="1"/>
      <protection locked="0"/>
    </xf>
    <xf numFmtId="0" fontId="7" fillId="15" borderId="2" xfId="1" applyFont="1" applyFill="1" applyBorder="1" applyAlignment="1" applyProtection="1">
      <alignment horizontal="left" vertical="center" wrapText="1"/>
      <protection locked="0"/>
    </xf>
    <xf numFmtId="0" fontId="22" fillId="11" borderId="2" xfId="1" applyFont="1" applyFill="1" applyBorder="1" applyAlignment="1" applyProtection="1">
      <alignment horizontal="left" vertical="center" wrapText="1"/>
      <protection locked="0"/>
    </xf>
    <xf numFmtId="3" fontId="22" fillId="11" borderId="2" xfId="1" applyNumberFormat="1" applyFont="1" applyFill="1" applyBorder="1" applyAlignment="1" applyProtection="1">
      <alignment horizontal="left"/>
      <protection locked="0"/>
    </xf>
    <xf numFmtId="3" fontId="22" fillId="16" borderId="2" xfId="1" applyNumberFormat="1" applyFont="1" applyFill="1" applyBorder="1" applyAlignment="1" applyProtection="1">
      <alignment horizontal="left"/>
      <protection locked="0"/>
    </xf>
    <xf numFmtId="0" fontId="22" fillId="15" borderId="2" xfId="1" applyFont="1" applyFill="1" applyBorder="1" applyAlignment="1" applyProtection="1">
      <alignment horizontal="left" vertical="center" wrapText="1"/>
      <protection locked="0"/>
    </xf>
    <xf numFmtId="0" fontId="2" fillId="3" borderId="0" xfId="1" applyFont="1" applyFill="1" applyBorder="1" applyAlignment="1">
      <alignment horizontal="center" vertical="center" wrapText="1"/>
    </xf>
    <xf numFmtId="0" fontId="23" fillId="13" borderId="3" xfId="1" applyFont="1" applyFill="1" applyBorder="1" applyAlignment="1" applyProtection="1">
      <alignment horizontal="left" vertical="center" wrapText="1"/>
    </xf>
    <xf numFmtId="0" fontId="24" fillId="0" borderId="4" xfId="0" applyFont="1" applyBorder="1"/>
    <xf numFmtId="0" fontId="23" fillId="13" borderId="4" xfId="0" applyFont="1" applyFill="1" applyBorder="1"/>
    <xf numFmtId="0" fontId="25" fillId="0" borderId="4" xfId="0" applyFont="1" applyBorder="1"/>
    <xf numFmtId="3" fontId="3" fillId="10" borderId="2" xfId="1" applyNumberFormat="1" applyFont="1" applyFill="1" applyBorder="1" applyAlignment="1" applyProtection="1">
      <alignment wrapText="1"/>
      <protection locked="0"/>
    </xf>
    <xf numFmtId="3" fontId="3" fillId="10" borderId="2" xfId="1" applyNumberFormat="1" applyFont="1" applyFill="1" applyBorder="1" applyAlignment="1" applyProtection="1">
      <alignment horizontal="right" vertical="center" wrapText="1"/>
      <protection locked="0"/>
    </xf>
    <xf numFmtId="0" fontId="9" fillId="0" borderId="2" xfId="0" applyFont="1" applyBorder="1"/>
    <xf numFmtId="0" fontId="24" fillId="0" borderId="0" xfId="0" applyFont="1" applyAlignment="1">
      <alignment vertical="top" wrapText="1"/>
    </xf>
    <xf numFmtId="0" fontId="9" fillId="0" borderId="2" xfId="1" applyFont="1" applyBorder="1" applyAlignment="1">
      <alignment horizontal="left"/>
    </xf>
    <xf numFmtId="3" fontId="9" fillId="0" borderId="2" xfId="1" applyNumberFormat="1" applyFont="1" applyBorder="1" applyAlignment="1">
      <alignment horizontal="right"/>
    </xf>
    <xf numFmtId="0" fontId="23" fillId="0" borderId="2" xfId="1" applyFont="1" applyFill="1" applyBorder="1" applyAlignment="1" applyProtection="1">
      <alignment horizontal="left" vertical="center" wrapText="1"/>
    </xf>
    <xf numFmtId="0" fontId="23" fillId="0" borderId="4" xfId="0" applyFont="1" applyFill="1" applyBorder="1"/>
    <xf numFmtId="0" fontId="24" fillId="0" borderId="2" xfId="0" applyFont="1" applyBorder="1"/>
    <xf numFmtId="165" fontId="27" fillId="0" borderId="0" xfId="11" applyNumberFormat="1" applyFont="1" applyAlignment="1"/>
    <xf numFmtId="0" fontId="13" fillId="8" borderId="0" xfId="8" applyFont="1" applyFill="1" applyBorder="1" applyAlignment="1" applyProtection="1">
      <alignment horizontal="center"/>
    </xf>
    <xf numFmtId="0" fontId="14" fillId="8" borderId="0" xfId="8" applyFont="1" applyFill="1" applyAlignment="1" applyProtection="1">
      <alignment horizontal="center"/>
    </xf>
    <xf numFmtId="0" fontId="7" fillId="0" borderId="0" xfId="0" applyFont="1" applyAlignment="1">
      <alignment horizontal="justify" vertical="top" wrapText="1"/>
    </xf>
    <xf numFmtId="0" fontId="19" fillId="0" borderId="2" xfId="1" applyFont="1" applyFill="1" applyBorder="1" applyAlignment="1" applyProtection="1">
      <alignment horizontal="center" vertical="center"/>
      <protection locked="0"/>
    </xf>
    <xf numFmtId="0" fontId="20" fillId="0" borderId="2" xfId="0" applyFont="1" applyBorder="1" applyAlignment="1" applyProtection="1">
      <protection locked="0"/>
    </xf>
    <xf numFmtId="0" fontId="2" fillId="3" borderId="0" xfId="1" applyFont="1" applyFill="1" applyBorder="1" applyAlignment="1">
      <alignment horizontal="center" vertical="center" wrapText="1"/>
    </xf>
    <xf numFmtId="0" fontId="2" fillId="3" borderId="0" xfId="1" applyFont="1" applyFill="1" applyBorder="1" applyAlignment="1">
      <alignment horizontal="center" vertical="center"/>
    </xf>
    <xf numFmtId="3" fontId="5" fillId="0" borderId="2" xfId="1" applyNumberFormat="1" applyFont="1" applyBorder="1" applyAlignment="1" applyProtection="1">
      <alignment horizontal="left"/>
      <protection locked="0"/>
    </xf>
    <xf numFmtId="0" fontId="0" fillId="0" borderId="2" xfId="0" applyBorder="1" applyAlignment="1" applyProtection="1">
      <protection locked="0"/>
    </xf>
    <xf numFmtId="3" fontId="2" fillId="3" borderId="0" xfId="1" applyNumberFormat="1" applyFont="1" applyFill="1" applyBorder="1" applyAlignment="1">
      <alignment horizontal="center" vertical="center"/>
    </xf>
    <xf numFmtId="0" fontId="3" fillId="0" borderId="4" xfId="1" applyFont="1" applyFill="1" applyBorder="1" applyAlignment="1">
      <alignment horizontal="center" vertical="center" wrapText="1"/>
    </xf>
    <xf numFmtId="0" fontId="3" fillId="0" borderId="6" xfId="1" applyFont="1" applyFill="1" applyBorder="1" applyAlignment="1">
      <alignment horizontal="center" vertical="center" wrapText="1"/>
    </xf>
    <xf numFmtId="0" fontId="3" fillId="0" borderId="5" xfId="1" applyFont="1" applyFill="1" applyBorder="1" applyAlignment="1">
      <alignment horizontal="center" vertical="center" wrapText="1"/>
    </xf>
    <xf numFmtId="0" fontId="9" fillId="0" borderId="4" xfId="1" applyNumberFormat="1" applyFont="1" applyBorder="1" applyAlignment="1">
      <alignment horizontal="center"/>
    </xf>
    <xf numFmtId="0" fontId="9" fillId="0" borderId="6" xfId="1" applyNumberFormat="1" applyFont="1" applyBorder="1" applyAlignment="1">
      <alignment horizontal="center"/>
    </xf>
    <xf numFmtId="0" fontId="9" fillId="0" borderId="5" xfId="1" applyNumberFormat="1" applyFont="1" applyBorder="1" applyAlignment="1">
      <alignment horizontal="center"/>
    </xf>
    <xf numFmtId="0" fontId="7" fillId="0" borderId="2" xfId="1" applyFont="1" applyFill="1" applyBorder="1" applyAlignment="1" applyProtection="1">
      <alignment horizontal="center" vertical="center"/>
      <protection locked="0"/>
    </xf>
    <xf numFmtId="3" fontId="2" fillId="3" borderId="0" xfId="1" applyNumberFormat="1" applyFont="1" applyFill="1" applyBorder="1" applyAlignment="1" applyProtection="1">
      <alignment horizontal="center" vertical="center"/>
    </xf>
    <xf numFmtId="0" fontId="2" fillId="3" borderId="0" xfId="1" applyFont="1" applyFill="1" applyBorder="1" applyAlignment="1" applyProtection="1">
      <alignment horizontal="center" vertical="center"/>
    </xf>
    <xf numFmtId="0" fontId="2" fillId="3" borderId="0" xfId="1" applyFont="1" applyFill="1" applyBorder="1" applyAlignment="1" applyProtection="1">
      <alignment horizontal="center" vertical="center" wrapText="1"/>
    </xf>
  </cellXfs>
  <cellStyles count="12">
    <cellStyle name="Bad 2" xfId="7"/>
    <cellStyle name="Comma" xfId="11" builtinId="3"/>
    <cellStyle name="Comma 2" xfId="3"/>
    <cellStyle name="Comma 3" xfId="4"/>
    <cellStyle name="Comma 4" xfId="2"/>
    <cellStyle name="Normal" xfId="0" builtinId="0"/>
    <cellStyle name="Normal 2" xfId="6"/>
    <cellStyle name="Normal 3" xfId="8"/>
    <cellStyle name="Normal 4" xfId="9"/>
    <cellStyle name="Normal 5" xfId="10"/>
    <cellStyle name="Normal 6" xfId="1"/>
    <cellStyle name="Percent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57149</xdr:colOff>
      <xdr:row>0</xdr:row>
      <xdr:rowOff>28575</xdr:rowOff>
    </xdr:from>
    <xdr:to>
      <xdr:col>2</xdr:col>
      <xdr:colOff>652096</xdr:colOff>
      <xdr:row>1</xdr:row>
      <xdr:rowOff>161925</xdr:rowOff>
    </xdr:to>
    <xdr:pic>
      <xdr:nvPicPr>
        <xdr:cNvPr id="2" name="Picture 2" descr="WHO-EN-C-H.jpg">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49" y="28575"/>
          <a:ext cx="975947"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104775</xdr:colOff>
          <xdr:row>9</xdr:row>
          <xdr:rowOff>161925</xdr:rowOff>
        </xdr:from>
        <xdr:to>
          <xdr:col>2</xdr:col>
          <xdr:colOff>57150</xdr:colOff>
          <xdr:row>11</xdr:row>
          <xdr:rowOff>47625</xdr:rowOff>
        </xdr:to>
        <xdr:sp macro="" textlink="">
          <xdr:nvSpPr>
            <xdr:cNvPr id="3073" name="Check Box 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10</xdr:row>
          <xdr:rowOff>133350</xdr:rowOff>
        </xdr:from>
        <xdr:to>
          <xdr:col>2</xdr:col>
          <xdr:colOff>57150</xdr:colOff>
          <xdr:row>12</xdr:row>
          <xdr:rowOff>47625</xdr:rowOff>
        </xdr:to>
        <xdr:sp macro="" textlink="">
          <xdr:nvSpPr>
            <xdr:cNvPr id="3076" name="Check Box 4" hidden="1">
              <a:extLst>
                <a:ext uri="{63B3BB69-23CF-44E3-9099-C40C66FF867C}">
                  <a14:compatExt spid="_x0000_s30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xdr:row>
          <xdr:rowOff>133350</xdr:rowOff>
        </xdr:from>
        <xdr:to>
          <xdr:col>2</xdr:col>
          <xdr:colOff>57150</xdr:colOff>
          <xdr:row>13</xdr:row>
          <xdr:rowOff>47625</xdr:rowOff>
        </xdr:to>
        <xdr:sp macro="" textlink="">
          <xdr:nvSpPr>
            <xdr:cNvPr id="3077" name="Check Box 5" hidden="1">
              <a:extLst>
                <a:ext uri="{63B3BB69-23CF-44E3-9099-C40C66FF867C}">
                  <a14:compatExt spid="_x0000_s30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12</xdr:row>
          <xdr:rowOff>133350</xdr:rowOff>
        </xdr:from>
        <xdr:to>
          <xdr:col>2</xdr:col>
          <xdr:colOff>57150</xdr:colOff>
          <xdr:row>14</xdr:row>
          <xdr:rowOff>47625</xdr:rowOff>
        </xdr:to>
        <xdr:sp macro="" textlink="">
          <xdr:nvSpPr>
            <xdr:cNvPr id="3078" name="Check Box 6" hidden="1">
              <a:extLst>
                <a:ext uri="{63B3BB69-23CF-44E3-9099-C40C66FF867C}">
                  <a14:compatExt spid="_x0000_s30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13</xdr:row>
          <xdr:rowOff>133350</xdr:rowOff>
        </xdr:from>
        <xdr:to>
          <xdr:col>2</xdr:col>
          <xdr:colOff>57150</xdr:colOff>
          <xdr:row>15</xdr:row>
          <xdr:rowOff>47625</xdr:rowOff>
        </xdr:to>
        <xdr:sp macro="" textlink="">
          <xdr:nvSpPr>
            <xdr:cNvPr id="3079" name="Check Box 7" hidden="1">
              <a:extLst>
                <a:ext uri="{63B3BB69-23CF-44E3-9099-C40C66FF867C}">
                  <a14:compatExt spid="_x0000_s3079"/>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28575</xdr:colOff>
          <xdr:row>4</xdr:row>
          <xdr:rowOff>247650</xdr:rowOff>
        </xdr:from>
        <xdr:to>
          <xdr:col>4</xdr:col>
          <xdr:colOff>504825</xdr:colOff>
          <xdr:row>6</xdr:row>
          <xdr:rowOff>9525</xdr:rowOff>
        </xdr:to>
        <xdr:sp macro="" textlink="">
          <xdr:nvSpPr>
            <xdr:cNvPr id="7169" name="Check Box 1" hidden="1">
              <a:extLst>
                <a:ext uri="{63B3BB69-23CF-44E3-9099-C40C66FF867C}">
                  <a14:compatExt spid="_x0000_s71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xdr:row>
          <xdr:rowOff>247650</xdr:rowOff>
        </xdr:from>
        <xdr:to>
          <xdr:col>5</xdr:col>
          <xdr:colOff>504825</xdr:colOff>
          <xdr:row>6</xdr:row>
          <xdr:rowOff>9525</xdr:rowOff>
        </xdr:to>
        <xdr:sp macro="" textlink="">
          <xdr:nvSpPr>
            <xdr:cNvPr id="7170" name="Check Box 2" hidden="1">
              <a:extLst>
                <a:ext uri="{63B3BB69-23CF-44E3-9099-C40C66FF867C}">
                  <a14:compatExt spid="_x0000_s71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STH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4</xdr:row>
          <xdr:rowOff>247650</xdr:rowOff>
        </xdr:from>
        <xdr:to>
          <xdr:col>7</xdr:col>
          <xdr:colOff>9525</xdr:colOff>
          <xdr:row>6</xdr:row>
          <xdr:rowOff>9525</xdr:rowOff>
        </xdr:to>
        <xdr:sp macro="" textlink="">
          <xdr:nvSpPr>
            <xdr:cNvPr id="7171" name="Check Box 3" hidden="1">
              <a:extLst>
                <a:ext uri="{63B3BB69-23CF-44E3-9099-C40C66FF867C}">
                  <a14:compatExt spid="_x0000_s71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4</xdr:row>
          <xdr:rowOff>228600</xdr:rowOff>
        </xdr:from>
        <xdr:to>
          <xdr:col>8</xdr:col>
          <xdr:colOff>209550</xdr:colOff>
          <xdr:row>6</xdr:row>
          <xdr:rowOff>19050</xdr:rowOff>
        </xdr:to>
        <xdr:sp macro="" textlink="">
          <xdr:nvSpPr>
            <xdr:cNvPr id="7172" name="Check Box 4" hidden="1">
              <a:extLst>
                <a:ext uri="{63B3BB69-23CF-44E3-9099-C40C66FF867C}">
                  <a14:compatExt spid="_x0000_s71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ONCHO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67</xdr:row>
          <xdr:rowOff>0</xdr:rowOff>
        </xdr:from>
        <xdr:to>
          <xdr:col>7</xdr:col>
          <xdr:colOff>523875</xdr:colOff>
          <xdr:row>68</xdr:row>
          <xdr:rowOff>57150</xdr:rowOff>
        </xdr:to>
        <xdr:sp macro="" textlink="">
          <xdr:nvSpPr>
            <xdr:cNvPr id="7173" name="Check Box 5" hidden="1">
              <a:extLst>
                <a:ext uri="{63B3BB69-23CF-44E3-9099-C40C66FF867C}">
                  <a14:compatExt spid="_x0000_s71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Joint Request for Selected PC Medicines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67</xdr:row>
          <xdr:rowOff>0</xdr:rowOff>
        </xdr:from>
        <xdr:to>
          <xdr:col>12</xdr:col>
          <xdr:colOff>390525</xdr:colOff>
          <xdr:row>68</xdr:row>
          <xdr:rowOff>38100</xdr:rowOff>
        </xdr:to>
        <xdr:sp macro="" textlink="">
          <xdr:nvSpPr>
            <xdr:cNvPr id="7174" name="Check Box 6" hidden="1">
              <a:extLst>
                <a:ext uri="{63B3BB69-23CF-44E3-9099-C40C66FF867C}">
                  <a14:compatExt spid="_x0000_s71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Joint Reporting Form</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38</xdr:row>
          <xdr:rowOff>123825</xdr:rowOff>
        </xdr:from>
        <xdr:to>
          <xdr:col>4</xdr:col>
          <xdr:colOff>523875</xdr:colOff>
          <xdr:row>39</xdr:row>
          <xdr:rowOff>171450</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Joint Request for Selected PC Medicines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38</xdr:row>
          <xdr:rowOff>133350</xdr:rowOff>
        </xdr:from>
        <xdr:to>
          <xdr:col>9</xdr:col>
          <xdr:colOff>390525</xdr:colOff>
          <xdr:row>39</xdr:row>
          <xdr:rowOff>171450</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Joint Reporting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xdr:row>
          <xdr:rowOff>247650</xdr:rowOff>
        </xdr:from>
        <xdr:to>
          <xdr:col>1</xdr:col>
          <xdr:colOff>504825</xdr:colOff>
          <xdr:row>6</xdr:row>
          <xdr:rowOff>9525</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xdr:row>
          <xdr:rowOff>247650</xdr:rowOff>
        </xdr:from>
        <xdr:to>
          <xdr:col>2</xdr:col>
          <xdr:colOff>504825</xdr:colOff>
          <xdr:row>6</xdr:row>
          <xdr:rowOff>9525</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STH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xdr:row>
          <xdr:rowOff>247650</xdr:rowOff>
        </xdr:from>
        <xdr:to>
          <xdr:col>4</xdr:col>
          <xdr:colOff>9525</xdr:colOff>
          <xdr:row>6</xdr:row>
          <xdr:rowOff>9525</xdr:rowOff>
        </xdr:to>
        <xdr:sp macro="" textlink="">
          <xdr:nvSpPr>
            <xdr:cNvPr id="1036" name="Check Box 12" hidden="1">
              <a:extLst>
                <a:ext uri="{63B3BB69-23CF-44E3-9099-C40C66FF867C}">
                  <a14:compatExt spid="_x0000_s10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4</xdr:row>
          <xdr:rowOff>228600</xdr:rowOff>
        </xdr:from>
        <xdr:to>
          <xdr:col>5</xdr:col>
          <xdr:colOff>209550</xdr:colOff>
          <xdr:row>6</xdr:row>
          <xdr:rowOff>19050</xdr:rowOff>
        </xdr:to>
        <xdr:sp macro="" textlink="">
          <xdr:nvSpPr>
            <xdr:cNvPr id="1037" name="Check Box 13" hidden="1">
              <a:extLst>
                <a:ext uri="{63B3BB69-23CF-44E3-9099-C40C66FF867C}">
                  <a14:compatExt spid="_x0000_s10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ONCHO</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 Id="rId9"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6.xml"/><Relationship Id="rId3" Type="http://schemas.openxmlformats.org/officeDocument/2006/relationships/vmlDrawing" Target="../drawings/vmlDrawing3.vml"/><Relationship Id="rId7" Type="http://schemas.openxmlformats.org/officeDocument/2006/relationships/ctrlProp" Target="../ctrlProps/ctrlProp15.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4.xml"/><Relationship Id="rId5" Type="http://schemas.openxmlformats.org/officeDocument/2006/relationships/ctrlProp" Target="../ctrlProps/ctrlProp13.xml"/><Relationship Id="rId4" Type="http://schemas.openxmlformats.org/officeDocument/2006/relationships/ctrlProp" Target="../ctrlProps/ctrlProp12.xml"/><Relationship Id="rId9" Type="http://schemas.openxmlformats.org/officeDocument/2006/relationships/ctrlProp" Target="../ctrlProps/ctrlProp1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3:E24"/>
  <sheetViews>
    <sheetView showGridLines="0" showRowColHeaders="0" zoomScaleNormal="100" workbookViewId="0">
      <selection activeCell="C70" sqref="C70"/>
    </sheetView>
  </sheetViews>
  <sheetFormatPr defaultColWidth="9.140625" defaultRowHeight="12.75"/>
  <cols>
    <col min="1" max="1" width="1.42578125" style="10" customWidth="1"/>
    <col min="2" max="2" width="5.7109375" style="10" customWidth="1"/>
    <col min="3" max="3" width="38.42578125" style="10" customWidth="1"/>
    <col min="4" max="5" width="27" style="10" customWidth="1"/>
    <col min="6" max="6" width="1.42578125" style="10" customWidth="1"/>
    <col min="7" max="16384" width="9.140625" style="10"/>
  </cols>
  <sheetData>
    <row r="3" spans="2:5" ht="27.75">
      <c r="B3" s="91" t="s">
        <v>32</v>
      </c>
      <c r="C3" s="92"/>
      <c r="D3" s="92"/>
      <c r="E3" s="92"/>
    </row>
    <row r="4" spans="2:5" ht="22.5" customHeight="1">
      <c r="B4" s="93" t="s">
        <v>49</v>
      </c>
      <c r="C4" s="93"/>
      <c r="D4" s="93"/>
      <c r="E4" s="93"/>
    </row>
    <row r="5" spans="2:5" ht="24" customHeight="1">
      <c r="B5" s="93"/>
      <c r="C5" s="93"/>
      <c r="D5" s="93"/>
      <c r="E5" s="93"/>
    </row>
    <row r="6" spans="2:5" ht="20.25" customHeight="1">
      <c r="B6" s="93"/>
      <c r="C6" s="93"/>
      <c r="D6" s="93"/>
      <c r="E6" s="93"/>
    </row>
    <row r="7" spans="2:5" ht="3.75" customHeight="1">
      <c r="B7" s="11"/>
      <c r="C7" s="11"/>
      <c r="D7" s="11"/>
      <c r="E7" s="11"/>
    </row>
    <row r="8" spans="2:5" ht="66" customHeight="1">
      <c r="B8" s="93" t="s">
        <v>48</v>
      </c>
      <c r="C8" s="93"/>
      <c r="D8" s="93"/>
      <c r="E8" s="93"/>
    </row>
    <row r="9" spans="2:5" ht="9.75" customHeight="1">
      <c r="B9" s="11"/>
      <c r="C9" s="11"/>
      <c r="D9" s="11"/>
      <c r="E9" s="11"/>
    </row>
    <row r="10" spans="2:5" ht="15.75">
      <c r="B10" s="12" t="s">
        <v>50</v>
      </c>
      <c r="C10" s="11"/>
      <c r="D10" s="11"/>
      <c r="E10" s="11"/>
    </row>
    <row r="11" spans="2:5">
      <c r="B11" s="11"/>
      <c r="C11" s="11" t="s">
        <v>35</v>
      </c>
      <c r="D11" s="11"/>
      <c r="E11" s="11"/>
    </row>
    <row r="12" spans="2:5">
      <c r="B12" s="11"/>
      <c r="C12" s="11" t="s">
        <v>36</v>
      </c>
      <c r="D12" s="11"/>
      <c r="E12" s="11"/>
    </row>
    <row r="13" spans="2:5">
      <c r="B13" s="11"/>
      <c r="C13" s="11" t="s">
        <v>42</v>
      </c>
      <c r="D13" s="11"/>
      <c r="E13" s="11"/>
    </row>
    <row r="14" spans="2:5">
      <c r="B14" s="11"/>
      <c r="C14" s="11" t="s">
        <v>51</v>
      </c>
      <c r="D14" s="11"/>
      <c r="E14" s="11"/>
    </row>
    <row r="15" spans="2:5">
      <c r="B15" s="11"/>
      <c r="C15" s="11" t="s">
        <v>47</v>
      </c>
      <c r="D15" s="11"/>
      <c r="E15" s="11"/>
    </row>
    <row r="16" spans="2:5">
      <c r="B16" s="11"/>
      <c r="C16" s="11" t="s">
        <v>37</v>
      </c>
      <c r="D16" s="11"/>
      <c r="E16" s="11"/>
    </row>
    <row r="17" spans="2:5">
      <c r="B17" s="11"/>
      <c r="C17" s="11" t="s">
        <v>38</v>
      </c>
      <c r="D17" s="11"/>
      <c r="E17" s="11"/>
    </row>
    <row r="18" spans="2:5">
      <c r="B18" s="11"/>
      <c r="C18" s="11" t="s">
        <v>39</v>
      </c>
      <c r="D18" s="11"/>
      <c r="E18" s="11"/>
    </row>
    <row r="19" spans="2:5">
      <c r="B19" s="11"/>
      <c r="C19" s="11" t="s">
        <v>40</v>
      </c>
      <c r="D19" s="11"/>
      <c r="E19" s="11"/>
    </row>
    <row r="20" spans="2:5">
      <c r="B20" s="11"/>
      <c r="C20" s="11" t="s">
        <v>41</v>
      </c>
      <c r="D20" s="11"/>
      <c r="E20" s="11"/>
    </row>
    <row r="21" spans="2:5">
      <c r="B21" s="11"/>
      <c r="C21" s="13"/>
      <c r="D21" s="11"/>
      <c r="E21" s="11"/>
    </row>
    <row r="22" spans="2:5" ht="15.75">
      <c r="B22" s="12" t="s">
        <v>43</v>
      </c>
      <c r="C22" s="11"/>
      <c r="D22" s="11"/>
      <c r="E22" s="11"/>
    </row>
    <row r="23" spans="2:5" ht="26.25" customHeight="1">
      <c r="B23" s="14" t="s">
        <v>45</v>
      </c>
      <c r="C23" s="93" t="s">
        <v>44</v>
      </c>
      <c r="D23" s="93"/>
      <c r="E23" s="93"/>
    </row>
    <row r="24" spans="2:5" ht="26.25" customHeight="1">
      <c r="B24" s="14" t="s">
        <v>46</v>
      </c>
      <c r="C24" s="93" t="s">
        <v>72</v>
      </c>
      <c r="D24" s="93"/>
      <c r="E24" s="93"/>
    </row>
  </sheetData>
  <sheetProtection sheet="1" objects="1" scenarios="1"/>
  <mergeCells count="5">
    <mergeCell ref="B3:E3"/>
    <mergeCell ref="B4:E6"/>
    <mergeCell ref="B8:E8"/>
    <mergeCell ref="C23:E23"/>
    <mergeCell ref="C24:E24"/>
  </mergeCells>
  <phoneticPr fontId="11"/>
  <pageMargins left="0.7" right="0.7" top="0.75" bottom="0.75" header="0.3" footer="0.3"/>
  <pageSetup paperSize="9" scale="86"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xdr:col>
                    <xdr:colOff>104775</xdr:colOff>
                    <xdr:row>9</xdr:row>
                    <xdr:rowOff>161925</xdr:rowOff>
                  </from>
                  <to>
                    <xdr:col>2</xdr:col>
                    <xdr:colOff>57150</xdr:colOff>
                    <xdr:row>11</xdr:row>
                    <xdr:rowOff>47625</xdr:rowOff>
                  </to>
                </anchor>
              </controlPr>
            </control>
          </mc:Choice>
        </mc:AlternateContent>
        <mc:AlternateContent xmlns:mc="http://schemas.openxmlformats.org/markup-compatibility/2006">
          <mc:Choice Requires="x14">
            <control shapeId="3076" r:id="rId5" name="Check Box 4">
              <controlPr defaultSize="0" autoFill="0" autoLine="0" autoPict="0">
                <anchor moveWithCells="1">
                  <from>
                    <xdr:col>1</xdr:col>
                    <xdr:colOff>104775</xdr:colOff>
                    <xdr:row>10</xdr:row>
                    <xdr:rowOff>133350</xdr:rowOff>
                  </from>
                  <to>
                    <xdr:col>2</xdr:col>
                    <xdr:colOff>57150</xdr:colOff>
                    <xdr:row>12</xdr:row>
                    <xdr:rowOff>47625</xdr:rowOff>
                  </to>
                </anchor>
              </controlPr>
            </control>
          </mc:Choice>
        </mc:AlternateContent>
        <mc:AlternateContent xmlns:mc="http://schemas.openxmlformats.org/markup-compatibility/2006">
          <mc:Choice Requires="x14">
            <control shapeId="3077" r:id="rId6" name="Check Box 5">
              <controlPr defaultSize="0" autoFill="0" autoLine="0" autoPict="0">
                <anchor moveWithCells="1">
                  <from>
                    <xdr:col>1</xdr:col>
                    <xdr:colOff>104775</xdr:colOff>
                    <xdr:row>11</xdr:row>
                    <xdr:rowOff>133350</xdr:rowOff>
                  </from>
                  <to>
                    <xdr:col>2</xdr:col>
                    <xdr:colOff>57150</xdr:colOff>
                    <xdr:row>13</xdr:row>
                    <xdr:rowOff>47625</xdr:rowOff>
                  </to>
                </anchor>
              </controlPr>
            </control>
          </mc:Choice>
        </mc:AlternateContent>
        <mc:AlternateContent xmlns:mc="http://schemas.openxmlformats.org/markup-compatibility/2006">
          <mc:Choice Requires="x14">
            <control shapeId="3078" r:id="rId7" name="Check Box 6">
              <controlPr defaultSize="0" autoFill="0" autoLine="0" autoPict="0">
                <anchor moveWithCells="1">
                  <from>
                    <xdr:col>1</xdr:col>
                    <xdr:colOff>104775</xdr:colOff>
                    <xdr:row>12</xdr:row>
                    <xdr:rowOff>133350</xdr:rowOff>
                  </from>
                  <to>
                    <xdr:col>2</xdr:col>
                    <xdr:colOff>57150</xdr:colOff>
                    <xdr:row>14</xdr:row>
                    <xdr:rowOff>47625</xdr:rowOff>
                  </to>
                </anchor>
              </controlPr>
            </control>
          </mc:Choice>
        </mc:AlternateContent>
        <mc:AlternateContent xmlns:mc="http://schemas.openxmlformats.org/markup-compatibility/2006">
          <mc:Choice Requires="x14">
            <control shapeId="3079" r:id="rId8" name="Check Box 7">
              <controlPr defaultSize="0" autoFill="0" autoLine="0" autoPict="0">
                <anchor moveWithCells="1">
                  <from>
                    <xdr:col>1</xdr:col>
                    <xdr:colOff>104775</xdr:colOff>
                    <xdr:row>13</xdr:row>
                    <xdr:rowOff>133350</xdr:rowOff>
                  </from>
                  <to>
                    <xdr:col>2</xdr:col>
                    <xdr:colOff>57150</xdr:colOff>
                    <xdr:row>15</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T68"/>
  <sheetViews>
    <sheetView showGridLines="0" tabSelected="1" zoomScaleNormal="100" workbookViewId="0">
      <pane xSplit="1" ySplit="15" topLeftCell="G61" activePane="bottomRight" state="frozen"/>
      <selection pane="topRight" activeCell="B1" sqref="B1"/>
      <selection pane="bottomLeft" activeCell="A15" sqref="A15"/>
      <selection pane="bottomRight" activeCell="T61" sqref="T61"/>
    </sheetView>
  </sheetViews>
  <sheetFormatPr defaultColWidth="9.140625" defaultRowHeight="14.25"/>
  <cols>
    <col min="1" max="1" width="58.85546875" style="2" customWidth="1"/>
    <col min="2" max="2" width="7.7109375" style="2" customWidth="1"/>
    <col min="3" max="3" width="8.5703125" style="2" customWidth="1"/>
    <col min="4" max="4" width="8" style="2" customWidth="1"/>
    <col min="5" max="16" width="8.140625" style="2" customWidth="1"/>
    <col min="17" max="17" width="14.140625" style="2" bestFit="1" customWidth="1"/>
    <col min="18" max="18" width="17.28515625" style="2" bestFit="1" customWidth="1"/>
    <col min="19" max="19" width="12.42578125" style="2" bestFit="1" customWidth="1"/>
    <col min="20" max="20" width="34.140625" style="2" customWidth="1"/>
    <col min="21" max="16384" width="9.140625" style="2"/>
  </cols>
  <sheetData>
    <row r="1" spans="1:20" ht="28.5" customHeight="1">
      <c r="A1" s="18" t="s">
        <v>67</v>
      </c>
      <c r="B1" s="18"/>
      <c r="C1" s="18"/>
      <c r="D1" s="18"/>
    </row>
    <row r="2" spans="1:20" ht="15.75">
      <c r="A2" s="9" t="s">
        <v>11</v>
      </c>
      <c r="B2" s="9"/>
      <c r="C2" s="9"/>
      <c r="D2" s="9"/>
      <c r="E2" s="94" t="s">
        <v>73</v>
      </c>
      <c r="F2" s="94"/>
      <c r="G2" s="94"/>
      <c r="H2" s="94"/>
      <c r="I2" s="95"/>
    </row>
    <row r="3" spans="1:20" ht="4.1500000000000004" customHeight="1">
      <c r="A3" s="9"/>
      <c r="B3" s="9"/>
      <c r="C3" s="9"/>
      <c r="D3" s="9"/>
      <c r="E3" s="16"/>
      <c r="F3" s="16"/>
      <c r="G3" s="16"/>
      <c r="H3" s="16"/>
    </row>
    <row r="4" spans="1:20">
      <c r="A4" s="9" t="s">
        <v>12</v>
      </c>
      <c r="B4" s="9"/>
      <c r="C4" s="9"/>
      <c r="D4" s="9"/>
      <c r="E4" s="20" t="s">
        <v>74</v>
      </c>
      <c r="F4" s="49">
        <v>2018</v>
      </c>
      <c r="G4" s="17" t="s">
        <v>60</v>
      </c>
      <c r="H4" s="20" t="s">
        <v>75</v>
      </c>
      <c r="I4" s="49">
        <v>2018</v>
      </c>
      <c r="J4" s="4"/>
      <c r="K4" s="4"/>
      <c r="L4" s="4"/>
      <c r="M4" s="4"/>
      <c r="N4" s="4"/>
      <c r="O4" s="4"/>
      <c r="P4" s="4"/>
      <c r="Q4" s="5"/>
      <c r="R4" s="5"/>
      <c r="S4" s="5"/>
      <c r="T4" s="4"/>
    </row>
    <row r="5" spans="1:20" ht="21" customHeight="1">
      <c r="A5" s="9"/>
      <c r="B5" s="9"/>
      <c r="C5" s="9"/>
      <c r="D5" s="9"/>
      <c r="E5" s="19" t="s">
        <v>68</v>
      </c>
      <c r="F5" s="19" t="s">
        <v>69</v>
      </c>
      <c r="G5" s="17"/>
      <c r="H5" s="19" t="s">
        <v>68</v>
      </c>
      <c r="I5" s="19" t="s">
        <v>69</v>
      </c>
      <c r="J5" s="4"/>
      <c r="K5" s="4"/>
      <c r="L5" s="4"/>
      <c r="M5" s="4"/>
      <c r="N5" s="4"/>
      <c r="O5" s="4"/>
      <c r="P5" s="4"/>
      <c r="Q5" s="5"/>
      <c r="R5" s="5"/>
      <c r="S5" s="5"/>
      <c r="T5" s="4"/>
    </row>
    <row r="6" spans="1:20">
      <c r="A6" s="9" t="s">
        <v>13</v>
      </c>
      <c r="B6" s="9"/>
      <c r="C6" s="9"/>
      <c r="D6" s="9"/>
      <c r="E6" s="8"/>
      <c r="F6" s="8"/>
      <c r="G6" s="3"/>
      <c r="H6" s="4"/>
      <c r="I6" s="4"/>
      <c r="J6" s="4"/>
      <c r="K6" s="4"/>
      <c r="L6" s="4"/>
      <c r="M6" s="4"/>
      <c r="N6" s="4"/>
      <c r="O6" s="4"/>
      <c r="P6" s="4"/>
      <c r="Q6" s="5"/>
      <c r="R6" s="5"/>
      <c r="S6" s="5"/>
      <c r="T6" s="4"/>
    </row>
    <row r="7" spans="1:20" ht="4.1500000000000004" customHeight="1">
      <c r="A7" s="9"/>
      <c r="B7" s="9"/>
      <c r="C7" s="9"/>
      <c r="D7" s="9"/>
      <c r="E7" s="8"/>
      <c r="F7" s="8"/>
      <c r="G7" s="3"/>
      <c r="H7" s="4"/>
      <c r="I7" s="4"/>
      <c r="J7" s="4"/>
      <c r="K7" s="4"/>
      <c r="L7" s="4"/>
      <c r="M7" s="4"/>
      <c r="N7" s="4"/>
      <c r="O7" s="4"/>
      <c r="P7" s="4"/>
      <c r="Q7" s="5"/>
      <c r="R7" s="5"/>
      <c r="S7" s="5"/>
      <c r="T7" s="4"/>
    </row>
    <row r="8" spans="1:20" ht="15">
      <c r="A8" s="9" t="s">
        <v>23</v>
      </c>
      <c r="B8" s="9"/>
      <c r="C8" s="9"/>
      <c r="D8" s="9"/>
      <c r="E8" s="98" t="s">
        <v>98</v>
      </c>
      <c r="F8" s="98"/>
      <c r="G8" s="98"/>
      <c r="H8" s="98"/>
      <c r="I8" s="98"/>
      <c r="J8" s="98"/>
      <c r="K8" s="98"/>
      <c r="L8" s="98"/>
      <c r="M8" s="98"/>
      <c r="N8" s="98"/>
      <c r="O8" s="98"/>
      <c r="P8" s="98"/>
      <c r="Q8" s="98"/>
      <c r="R8" s="98"/>
      <c r="S8" s="99"/>
      <c r="T8" s="99"/>
    </row>
    <row r="9" spans="1:20" ht="15">
      <c r="A9" s="9"/>
      <c r="B9" s="9"/>
      <c r="C9" s="9"/>
      <c r="D9" s="9"/>
      <c r="E9" s="98" t="s">
        <v>99</v>
      </c>
      <c r="F9" s="98"/>
      <c r="G9" s="98"/>
      <c r="H9" s="98"/>
      <c r="I9" s="98"/>
      <c r="J9" s="98"/>
      <c r="K9" s="98"/>
      <c r="L9" s="98"/>
      <c r="M9" s="98"/>
      <c r="N9" s="98"/>
      <c r="O9" s="98"/>
      <c r="P9" s="98"/>
      <c r="Q9" s="98"/>
      <c r="R9" s="98"/>
      <c r="S9" s="99"/>
      <c r="T9" s="99"/>
    </row>
    <row r="10" spans="1:20" ht="13.5" customHeight="1">
      <c r="A10" s="9"/>
      <c r="B10" s="9"/>
      <c r="C10" s="9"/>
      <c r="D10" s="9"/>
      <c r="E10" s="98" t="s">
        <v>101</v>
      </c>
      <c r="F10" s="98"/>
      <c r="G10" s="98"/>
      <c r="H10" s="98"/>
      <c r="I10" s="98"/>
      <c r="J10" s="98"/>
      <c r="K10" s="98"/>
      <c r="L10" s="98"/>
      <c r="M10" s="98"/>
      <c r="N10" s="98"/>
      <c r="O10" s="98"/>
      <c r="P10" s="98"/>
      <c r="Q10" s="98"/>
      <c r="R10" s="98"/>
      <c r="S10" s="98"/>
      <c r="T10" s="98"/>
    </row>
    <row r="11" spans="1:20" ht="3.6" customHeight="1">
      <c r="A11" s="9"/>
      <c r="B11" s="9"/>
      <c r="C11" s="9"/>
      <c r="D11" s="9"/>
      <c r="E11" s="7"/>
      <c r="F11" s="3"/>
      <c r="G11" s="3"/>
      <c r="H11" s="4"/>
      <c r="I11" s="4"/>
      <c r="J11" s="4"/>
      <c r="K11" s="4"/>
      <c r="L11" s="4"/>
      <c r="M11" s="4"/>
      <c r="N11" s="4"/>
      <c r="O11" s="4"/>
      <c r="P11" s="4"/>
      <c r="Q11" s="5"/>
      <c r="R11" s="5"/>
      <c r="S11" s="5"/>
      <c r="T11" s="4"/>
    </row>
    <row r="12" spans="1:20">
      <c r="A12" s="9" t="s">
        <v>126</v>
      </c>
      <c r="B12" s="9"/>
      <c r="C12" s="9"/>
      <c r="D12" s="9"/>
      <c r="E12" s="3"/>
      <c r="F12" s="3"/>
      <c r="G12" s="3"/>
      <c r="H12" s="4"/>
      <c r="I12" s="4"/>
      <c r="J12" s="4"/>
      <c r="K12" s="4"/>
      <c r="L12" s="4"/>
      <c r="M12" s="4"/>
      <c r="N12" s="4"/>
      <c r="O12" s="4"/>
      <c r="P12" s="4"/>
      <c r="Q12" s="5"/>
      <c r="R12" s="5"/>
      <c r="S12" s="5"/>
      <c r="T12" s="4"/>
    </row>
    <row r="13" spans="1:20">
      <c r="A13" s="9"/>
      <c r="B13" s="101">
        <v>2017</v>
      </c>
      <c r="C13" s="102"/>
      <c r="D13" s="103"/>
      <c r="E13" s="104">
        <v>2018</v>
      </c>
      <c r="F13" s="105"/>
      <c r="G13" s="105"/>
      <c r="H13" s="105"/>
      <c r="I13" s="105"/>
      <c r="J13" s="105"/>
      <c r="K13" s="105"/>
      <c r="L13" s="105"/>
      <c r="M13" s="105"/>
      <c r="N13" s="105"/>
      <c r="O13" s="105"/>
      <c r="P13" s="106"/>
      <c r="Q13" s="86"/>
      <c r="R13" s="86"/>
      <c r="S13" s="86"/>
      <c r="T13" s="85"/>
    </row>
    <row r="14" spans="1:20" ht="15" customHeight="1">
      <c r="A14" s="96" t="s">
        <v>64</v>
      </c>
      <c r="B14" s="100"/>
      <c r="C14" s="100"/>
      <c r="D14" s="100"/>
      <c r="E14" s="100"/>
      <c r="F14" s="100"/>
      <c r="G14" s="100"/>
      <c r="H14" s="100"/>
      <c r="I14" s="100"/>
      <c r="J14" s="100"/>
      <c r="K14" s="100"/>
      <c r="L14" s="100"/>
      <c r="M14" s="100"/>
      <c r="N14" s="100"/>
      <c r="O14" s="100"/>
      <c r="P14" s="100"/>
      <c r="Q14" s="6" t="s">
        <v>1</v>
      </c>
      <c r="R14" s="6" t="s">
        <v>10</v>
      </c>
      <c r="S14" s="6" t="s">
        <v>9</v>
      </c>
      <c r="T14" s="97" t="s">
        <v>34</v>
      </c>
    </row>
    <row r="15" spans="1:20">
      <c r="A15" s="96"/>
      <c r="B15" s="76" t="s">
        <v>127</v>
      </c>
      <c r="C15" s="76" t="s">
        <v>128</v>
      </c>
      <c r="D15" s="76" t="s">
        <v>75</v>
      </c>
      <c r="E15" s="15" t="str">
        <f>IF(E4=0,"",E4)</f>
        <v>Jan</v>
      </c>
      <c r="F15" s="15" t="str">
        <f>IF($E$4="Jan","Feb",IF($E$4="Feb","Mar",IF($E$4="Mar","Apr",IF($E$4="Apr","May",IF($E$4="May","Jun",IF($E$4="Jun","Jul",IF($E$4="Jul","Aug",IF($E$4="Aug","Sep",IF($E$4="Sep","Oct",IF($E$4="Oct","Nov",IF($E$4="Nov","Dec",IF($E$4="Dec","Jan",""))))))))))))</f>
        <v>Feb</v>
      </c>
      <c r="G15" s="15" t="str">
        <f>IF($E$4="Jan","Mar",IF($E$4="Feb","Apr",IF($E$4="Mar","May",IF($E$4="Apr","Jun",IF($E$4="May","Jul",IF($E$4="Jun","Aug",IF($E$4="Jul","Sep",IF($E$4="Aug","Oct",IF($E$4="Sep","Nov",IF($E$4="Oct","Dec",IF($E$4="Nov","Jan",IF($E$4="Dec","Feb",""))))))))))))</f>
        <v>Mar</v>
      </c>
      <c r="H15" s="15" t="str">
        <f>IF($E$4="Jan","Apr",IF($E$4="Feb","May",IF($E$4="Mar","Jun",IF($E$4="Apr","Jul",IF($E$4="May","Aug",IF($E$4="Jun","Sep",IF($E$4="Jul","Oct",IF($E$4="Aug","Nov",IF($E$4="Sep","Dec",IF($E$4="Oct","Jan",IF($E$4="Nov","Feb",IF($E$4="Dec","Mar",""))))))))))))</f>
        <v>Apr</v>
      </c>
      <c r="I15" s="15" t="str">
        <f>IF($E$4="Jan","May",IF($E$4="Feb","Jun",IF($E$4="Mar","Jul",IF($E$4="Apr","Aug",IF($E$4="May","Sep",IF($E$4="Jun","Oct",IF($E$4="Jul","Nov",IF($E$4="Aug","Dec",IF($E$4="Sep","Jan",IF($E$4="Oct","Feb",IF($E$4="Nov","Mar",IF($E$4="Dec","Apr",""))))))))))))</f>
        <v>May</v>
      </c>
      <c r="J15" s="15" t="str">
        <f>IF($E$4="Jan","Jun",IF($E$4="Feb","Jul",IF($E$4="Mar","Aug",IF($E$4="Apr","Sep",IF($E$4="May","Oct",IF($E$4="Jun","Nov",IF($E$4="Jul","Dec",IF($E$4="Aug","Jan",IF($E$4="Sep","Feb",IF($E$4="Oct","Mar",IF($E$4="Nov","Apr",IF($E$4="Dec","May",""))))))))))))</f>
        <v>Jun</v>
      </c>
      <c r="K15" s="15" t="str">
        <f>IF($E$4="Jan","Jul",IF($E$4="Feb","Aug",IF($E$4="Mar","Sep",IF($E$4="Apr","Oct",IF($E$4="May","Nov",IF($E$4="Jun","Dec",IF($E$4="Jul","Jan",IF($E$4="Aug","Feb",IF($E$4="Sep","Mar",IF($E$4="Oct","Apr",IF($E$4="Nov","May",IF($E$4="Dec","Jun",""))))))))))))</f>
        <v>Jul</v>
      </c>
      <c r="L15" s="15" t="str">
        <f>IF($E$4="Jan","Aug",IF($E$4="Feb","Sep",IF($E$4="Mar","Oct",IF($E$4="Apr","Nov",IF($E$4="May","Dec",IF($E$4="Jun","Jan",IF($E$4="Jul","Feb",IF($E$4="Aug","Mar",IF($E$4="Sep","Apr",IF($E$4="Oct","May",IF($E$4="Nov","Jun",IF($E$4="Dec","Jul",""))))))))))))</f>
        <v>Aug</v>
      </c>
      <c r="M15" s="15" t="str">
        <f>IF($E$4="Jan","Sep",IF($E$4="Feb","Oct",IF($E$4="Mar","Nov",IF($E$4="Apr","Dec",IF($E$4="May","Jan",IF($E$4="Jun","Feb",IF($E$4="Jul","Mar",IF($E$4="Aug","Apr",IF($E$4="Sep","May",IF($E$4="Oct","Jun",IF($E$4="Nov","Jul",IF($E$4="Dec","Aug",""))))))))))))</f>
        <v>Sep</v>
      </c>
      <c r="N15" s="15" t="str">
        <f>IF($E$4="Jan","Oct",IF($E$4="Feb","Nov",IF($E$4="Mar","Dec",IF($E$4="Apr","Jan",IF($E$4="May","Feb",IF($E$4="Jun","Mar",IF($E$4="Jul","Apr",IF($E$4="Aug","May",IF($E$4="Sep","Jun",IF($E$4="Oct","Jul",IF($E$4="Nov","Aug",IF($E$4="Dec","Sep",""))))))))))))</f>
        <v>Oct</v>
      </c>
      <c r="O15" s="15" t="str">
        <f>IF($E$4="Jan","Nov",IF($E$4="Feb","Dec",IF($E$4="Mar","Jan",IF($E$4="Apr","Feb",IF($E$4="May","Mar",IF($E$4="Jun","Apr",IF($E$4="Jul","May",IF($E$4="Aug","Jun",IF($E$4="Sep","Jul",IF($E$4="Oct","Aug",IF($E$4="Nov","Sep",IF($E$4="Dec","Oct",""))))))))))))</f>
        <v>Nov</v>
      </c>
      <c r="P15" s="15" t="str">
        <f>IF($E$4="Jan","Dec",IF($E$4="Feb","Jan",IF($E$4="Mar","Feb",IF($E$4="Apr","Mar",IF($E$4="May","Apr",IF($E$4="Jun","May",IF($E$4="Jul","Jun",IF($E$4="Aug","Jul",IF($E$4="Sep","Aug",IF($E$4="Oct","Sep",IF($E$4="Nov","Oct",IF($E$4="Dec","Nov",""))))))))))))</f>
        <v>Dec</v>
      </c>
      <c r="Q15" s="1" t="s">
        <v>33</v>
      </c>
      <c r="R15" s="1" t="s">
        <v>33</v>
      </c>
      <c r="S15" s="1" t="s">
        <v>33</v>
      </c>
      <c r="T15" s="97"/>
    </row>
    <row r="16" spans="1:20" ht="18">
      <c r="A16" s="77" t="s">
        <v>114</v>
      </c>
      <c r="B16" s="87"/>
      <c r="C16" s="87"/>
      <c r="D16" s="87"/>
      <c r="E16" s="50"/>
      <c r="F16" s="50"/>
      <c r="G16" s="50"/>
      <c r="H16" s="50"/>
      <c r="I16" s="50"/>
      <c r="J16" s="50"/>
      <c r="K16" s="50"/>
      <c r="L16" s="50"/>
      <c r="M16" s="50"/>
      <c r="N16" s="50"/>
      <c r="O16" s="50"/>
      <c r="P16" s="50"/>
      <c r="Q16" s="51"/>
      <c r="R16" s="51"/>
      <c r="S16" s="51"/>
      <c r="T16" s="52"/>
    </row>
    <row r="17" spans="1:20">
      <c r="A17" s="78" t="s">
        <v>76</v>
      </c>
      <c r="B17" s="78"/>
      <c r="C17" s="53"/>
      <c r="D17" s="89"/>
      <c r="E17" s="83"/>
      <c r="F17" s="54"/>
      <c r="G17" s="55"/>
      <c r="H17" s="55"/>
      <c r="I17" s="55"/>
      <c r="J17" s="55"/>
      <c r="K17" s="55"/>
      <c r="L17" s="55"/>
      <c r="M17" s="55"/>
      <c r="N17" s="55"/>
      <c r="O17" s="55"/>
      <c r="P17" s="55"/>
      <c r="Q17" s="56">
        <v>12367</v>
      </c>
      <c r="R17" s="56">
        <v>12367</v>
      </c>
      <c r="S17" s="58">
        <f>Q17-R17</f>
        <v>0</v>
      </c>
      <c r="T17" s="59" t="s">
        <v>77</v>
      </c>
    </row>
    <row r="18" spans="1:20">
      <c r="A18" s="78" t="s">
        <v>129</v>
      </c>
      <c r="B18" s="78"/>
      <c r="C18" s="78"/>
      <c r="D18" s="78"/>
      <c r="E18" s="61"/>
      <c r="F18" s="83"/>
      <c r="G18" s="60"/>
      <c r="I18" s="55"/>
      <c r="J18" s="55"/>
      <c r="K18" s="55"/>
      <c r="L18" s="55"/>
      <c r="M18" s="55"/>
      <c r="N18" s="55"/>
      <c r="O18" s="55"/>
      <c r="P18" s="55"/>
      <c r="Q18" s="56">
        <v>12500</v>
      </c>
      <c r="R18" s="57">
        <v>12500</v>
      </c>
      <c r="S18" s="58">
        <f t="shared" ref="S18:S67" si="0">Q18-R18</f>
        <v>0</v>
      </c>
      <c r="T18" s="59" t="s">
        <v>77</v>
      </c>
    </row>
    <row r="19" spans="1:20" ht="18">
      <c r="A19" s="79" t="s">
        <v>113</v>
      </c>
      <c r="B19" s="88"/>
      <c r="C19" s="88"/>
      <c r="D19" s="88"/>
      <c r="E19" s="55"/>
      <c r="F19" s="55"/>
      <c r="G19" s="55"/>
      <c r="H19" s="55"/>
      <c r="I19" s="55"/>
      <c r="J19" s="54"/>
      <c r="K19" s="55"/>
      <c r="L19" s="55"/>
      <c r="M19" s="54"/>
      <c r="N19" s="55"/>
      <c r="O19" s="54"/>
      <c r="P19" s="55"/>
      <c r="Q19" s="56"/>
      <c r="R19" s="57"/>
      <c r="S19" s="58"/>
      <c r="T19" s="59"/>
    </row>
    <row r="20" spans="1:20" ht="15">
      <c r="A20" s="80" t="s">
        <v>131</v>
      </c>
      <c r="B20" s="80"/>
      <c r="C20" s="80"/>
      <c r="D20" s="80"/>
      <c r="E20" s="55"/>
      <c r="F20" s="63"/>
      <c r="H20" s="55"/>
      <c r="I20" s="55"/>
      <c r="J20" s="54"/>
      <c r="K20" s="55"/>
      <c r="L20" s="55"/>
      <c r="M20" s="54"/>
      <c r="N20" s="55"/>
      <c r="O20" s="54"/>
      <c r="P20" s="55"/>
      <c r="Q20" s="56">
        <v>4774</v>
      </c>
      <c r="R20" s="57">
        <v>4774</v>
      </c>
      <c r="S20" s="58">
        <f t="shared" ref="S20" si="1">Q20-R20</f>
        <v>0</v>
      </c>
      <c r="T20" s="59" t="s">
        <v>77</v>
      </c>
    </row>
    <row r="21" spans="1:20" ht="15">
      <c r="A21" s="80" t="s">
        <v>117</v>
      </c>
      <c r="B21" s="80"/>
      <c r="C21" s="80"/>
      <c r="D21" s="80"/>
      <c r="E21" s="55"/>
      <c r="F21" s="63"/>
      <c r="H21" s="55"/>
      <c r="I21" s="55"/>
      <c r="J21" s="54"/>
      <c r="K21" s="55"/>
      <c r="L21" s="55"/>
      <c r="M21" s="54"/>
      <c r="N21" s="55"/>
      <c r="O21" s="54"/>
      <c r="P21" s="55"/>
      <c r="Q21" s="56">
        <v>2276</v>
      </c>
      <c r="R21" s="57">
        <v>2276</v>
      </c>
      <c r="S21" s="58">
        <f t="shared" si="0"/>
        <v>0</v>
      </c>
      <c r="T21" s="59" t="s">
        <v>77</v>
      </c>
    </row>
    <row r="22" spans="1:20" ht="15">
      <c r="A22" s="80" t="s">
        <v>118</v>
      </c>
      <c r="B22" s="80"/>
      <c r="C22" s="80"/>
      <c r="D22" s="80"/>
      <c r="E22" s="55"/>
      <c r="F22" s="63"/>
      <c r="H22" s="55"/>
      <c r="I22" s="55"/>
      <c r="J22" s="54"/>
      <c r="K22" s="55"/>
      <c r="L22" s="55"/>
      <c r="M22" s="54"/>
      <c r="N22" s="55"/>
      <c r="O22" s="54"/>
      <c r="P22" s="55"/>
      <c r="Q22" s="56">
        <v>38985</v>
      </c>
      <c r="R22" s="57">
        <v>38985</v>
      </c>
      <c r="S22" s="58">
        <f t="shared" si="0"/>
        <v>0</v>
      </c>
      <c r="T22" s="59" t="s">
        <v>77</v>
      </c>
    </row>
    <row r="23" spans="1:20" ht="15">
      <c r="A23" s="80" t="s">
        <v>119</v>
      </c>
      <c r="B23" s="80"/>
      <c r="C23" s="80"/>
      <c r="D23" s="80"/>
      <c r="E23" s="55"/>
      <c r="F23" s="55"/>
      <c r="G23" s="63"/>
      <c r="H23" s="55"/>
      <c r="I23" s="55"/>
      <c r="J23" s="54"/>
      <c r="K23" s="55"/>
      <c r="L23" s="55"/>
      <c r="M23" s="54"/>
      <c r="N23" s="55"/>
      <c r="O23" s="54"/>
      <c r="P23" s="55"/>
      <c r="Q23" s="56">
        <v>4799</v>
      </c>
      <c r="R23" s="57">
        <v>4799</v>
      </c>
      <c r="S23" s="58">
        <f t="shared" si="0"/>
        <v>0</v>
      </c>
      <c r="T23" s="59" t="s">
        <v>77</v>
      </c>
    </row>
    <row r="24" spans="1:20" ht="15">
      <c r="A24" s="80" t="s">
        <v>120</v>
      </c>
      <c r="B24" s="80"/>
      <c r="C24" s="80"/>
      <c r="D24" s="80"/>
      <c r="E24" s="55"/>
      <c r="F24" s="55"/>
      <c r="G24" s="55"/>
      <c r="H24" s="62"/>
      <c r="I24" s="55"/>
      <c r="J24" s="54"/>
      <c r="K24" s="55"/>
      <c r="L24" s="55"/>
      <c r="M24" s="54"/>
      <c r="N24" s="55"/>
      <c r="O24" s="54"/>
      <c r="P24" s="55"/>
      <c r="Q24" s="56">
        <v>22007</v>
      </c>
      <c r="R24" s="57">
        <v>22007</v>
      </c>
      <c r="S24" s="58">
        <f t="shared" si="0"/>
        <v>0</v>
      </c>
      <c r="T24" s="59" t="s">
        <v>77</v>
      </c>
    </row>
    <row r="25" spans="1:20">
      <c r="A25" s="78" t="s">
        <v>78</v>
      </c>
      <c r="B25" s="78"/>
      <c r="C25" s="78"/>
      <c r="D25" s="78"/>
      <c r="E25" s="55"/>
      <c r="F25" s="55"/>
      <c r="G25" s="55"/>
      <c r="H25" s="62"/>
      <c r="I25" s="55"/>
      <c r="J25" s="54"/>
      <c r="K25" s="55"/>
      <c r="L25" s="55"/>
      <c r="M25" s="54"/>
      <c r="N25" s="55"/>
      <c r="O25" s="54"/>
      <c r="P25" s="55"/>
      <c r="Q25" s="56">
        <v>68920</v>
      </c>
      <c r="R25" s="57">
        <v>68920</v>
      </c>
      <c r="S25" s="58">
        <f t="shared" si="0"/>
        <v>0</v>
      </c>
      <c r="T25" s="59" t="s">
        <v>77</v>
      </c>
    </row>
    <row r="26" spans="1:20" ht="18">
      <c r="A26" s="79" t="s">
        <v>79</v>
      </c>
      <c r="B26" s="88"/>
      <c r="C26" s="88"/>
      <c r="D26" s="88"/>
      <c r="E26" s="55"/>
      <c r="F26" s="55"/>
      <c r="G26" s="55"/>
      <c r="H26" s="55"/>
      <c r="I26" s="55"/>
      <c r="J26" s="54"/>
      <c r="K26" s="55"/>
      <c r="L26" s="55"/>
      <c r="M26" s="54"/>
      <c r="N26" s="55"/>
      <c r="O26" s="54"/>
      <c r="P26" s="55"/>
      <c r="Q26" s="56"/>
      <c r="R26" s="57"/>
      <c r="S26" s="58">
        <f t="shared" si="0"/>
        <v>0</v>
      </c>
      <c r="T26" s="59"/>
    </row>
    <row r="27" spans="1:20">
      <c r="A27" s="78" t="s">
        <v>80</v>
      </c>
      <c r="B27" s="78"/>
      <c r="C27" s="78"/>
      <c r="D27" s="63"/>
      <c r="E27" s="55"/>
      <c r="F27" s="55"/>
      <c r="G27" s="55"/>
      <c r="H27" s="83"/>
      <c r="I27" s="55"/>
      <c r="J27" s="54"/>
      <c r="K27" s="55"/>
      <c r="L27" s="55"/>
      <c r="M27" s="54"/>
      <c r="N27" s="55"/>
      <c r="O27" s="54"/>
      <c r="P27" s="55"/>
      <c r="Q27" s="56">
        <v>15353</v>
      </c>
      <c r="R27" s="56">
        <v>15353</v>
      </c>
      <c r="S27" s="58">
        <f t="shared" si="0"/>
        <v>0</v>
      </c>
      <c r="T27" s="59" t="s">
        <v>77</v>
      </c>
    </row>
    <row r="28" spans="1:20">
      <c r="A28" s="78" t="s">
        <v>121</v>
      </c>
      <c r="B28" s="78"/>
      <c r="C28" s="78"/>
      <c r="D28" s="63"/>
      <c r="E28" s="55"/>
      <c r="F28" s="55"/>
      <c r="G28" s="55"/>
      <c r="H28" s="83"/>
      <c r="I28" s="55"/>
      <c r="J28" s="54"/>
      <c r="K28" s="55"/>
      <c r="L28" s="55"/>
      <c r="M28" s="54"/>
      <c r="N28" s="55"/>
      <c r="O28" s="54"/>
      <c r="P28" s="55"/>
      <c r="Q28" s="56">
        <v>9521</v>
      </c>
      <c r="R28" s="57">
        <v>9521</v>
      </c>
      <c r="S28" s="58">
        <f t="shared" si="0"/>
        <v>0</v>
      </c>
      <c r="T28" s="59" t="s">
        <v>77</v>
      </c>
    </row>
    <row r="29" spans="1:20">
      <c r="A29" s="78" t="s">
        <v>122</v>
      </c>
      <c r="B29" s="78"/>
      <c r="C29" s="78"/>
      <c r="D29" s="63"/>
      <c r="E29" s="55"/>
      <c r="F29" s="55"/>
      <c r="G29" s="55"/>
      <c r="H29" s="83"/>
      <c r="I29" s="55"/>
      <c r="J29" s="54"/>
      <c r="K29" s="55"/>
      <c r="L29" s="55"/>
      <c r="M29" s="54"/>
      <c r="N29" s="55"/>
      <c r="P29" s="55"/>
      <c r="Q29" s="56">
        <v>26245</v>
      </c>
      <c r="R29" s="57">
        <v>26245</v>
      </c>
      <c r="S29" s="58"/>
      <c r="T29" s="59" t="s">
        <v>77</v>
      </c>
    </row>
    <row r="30" spans="1:20">
      <c r="A30" s="78" t="s">
        <v>81</v>
      </c>
      <c r="B30" s="78"/>
      <c r="C30" s="89"/>
      <c r="D30" s="83"/>
      <c r="E30" s="62"/>
      <c r="F30" s="55"/>
      <c r="G30" s="55"/>
      <c r="H30" s="55"/>
      <c r="I30" s="83"/>
      <c r="J30" s="54"/>
      <c r="K30" s="55"/>
      <c r="L30" s="55"/>
      <c r="M30" s="54"/>
      <c r="N30" s="55"/>
      <c r="P30" s="55"/>
      <c r="Q30" s="56">
        <v>40200</v>
      </c>
      <c r="R30" s="57">
        <v>40200</v>
      </c>
      <c r="S30" s="58">
        <f t="shared" si="0"/>
        <v>0</v>
      </c>
      <c r="T30" s="59" t="s">
        <v>77</v>
      </c>
    </row>
    <row r="31" spans="1:20">
      <c r="A31" s="78" t="s">
        <v>89</v>
      </c>
      <c r="B31" s="78"/>
      <c r="C31" s="78"/>
      <c r="D31" s="78"/>
      <c r="E31" s="62"/>
      <c r="F31" s="55"/>
      <c r="G31" s="55"/>
      <c r="H31" s="55"/>
      <c r="I31" s="83"/>
      <c r="J31" s="54"/>
      <c r="K31" s="55"/>
      <c r="L31" s="55"/>
      <c r="M31" s="54"/>
      <c r="N31" s="55"/>
      <c r="O31" s="54"/>
      <c r="P31" s="55"/>
      <c r="Q31" s="56">
        <v>4849</v>
      </c>
      <c r="R31" s="57">
        <v>4849</v>
      </c>
      <c r="S31" s="58">
        <f t="shared" si="0"/>
        <v>0</v>
      </c>
      <c r="T31" s="59" t="s">
        <v>77</v>
      </c>
    </row>
    <row r="32" spans="1:20">
      <c r="A32" s="78" t="s">
        <v>82</v>
      </c>
      <c r="B32" s="78"/>
      <c r="C32" s="78"/>
      <c r="D32" s="89"/>
      <c r="E32" s="83"/>
      <c r="F32" s="62"/>
      <c r="G32" s="55"/>
      <c r="H32" s="55"/>
      <c r="I32" s="83"/>
      <c r="J32" s="54"/>
      <c r="K32" s="55"/>
      <c r="L32" s="55"/>
      <c r="M32" s="54"/>
      <c r="N32" s="55"/>
      <c r="O32" s="54"/>
      <c r="P32" s="55"/>
      <c r="Q32" s="90">
        <v>62608</v>
      </c>
      <c r="R32" s="57">
        <v>62608</v>
      </c>
      <c r="S32" s="58"/>
      <c r="T32" s="59" t="s">
        <v>77</v>
      </c>
    </row>
    <row r="33" spans="1:20">
      <c r="A33" s="78" t="s">
        <v>83</v>
      </c>
      <c r="B33" s="78"/>
      <c r="C33" s="78"/>
      <c r="D33" s="78"/>
      <c r="E33" s="55"/>
      <c r="F33" s="62"/>
      <c r="G33" s="55"/>
      <c r="H33" s="55"/>
      <c r="J33" s="54"/>
      <c r="K33" s="55"/>
      <c r="L33" s="55"/>
      <c r="M33" s="54"/>
      <c r="N33" s="55"/>
      <c r="O33" s="54"/>
      <c r="P33" s="55"/>
      <c r="Q33" s="56">
        <v>80985</v>
      </c>
      <c r="R33" s="57">
        <v>80985</v>
      </c>
      <c r="S33" s="58">
        <f t="shared" si="0"/>
        <v>0</v>
      </c>
      <c r="T33" s="59" t="s">
        <v>77</v>
      </c>
    </row>
    <row r="34" spans="1:20">
      <c r="A34" s="78" t="s">
        <v>84</v>
      </c>
      <c r="B34" s="78"/>
      <c r="C34" s="78"/>
      <c r="D34" s="78"/>
      <c r="E34" s="55"/>
      <c r="F34" s="62"/>
      <c r="G34" s="55"/>
      <c r="H34" s="55"/>
      <c r="J34" s="54"/>
      <c r="K34" s="55"/>
      <c r="L34" s="55"/>
      <c r="M34" s="54"/>
      <c r="N34" s="55"/>
      <c r="O34" s="54"/>
      <c r="P34" s="55"/>
      <c r="Q34" s="56">
        <v>4580</v>
      </c>
      <c r="R34" s="57">
        <v>4580</v>
      </c>
      <c r="S34" s="58">
        <f t="shared" si="0"/>
        <v>0</v>
      </c>
      <c r="T34" s="59" t="s">
        <v>130</v>
      </c>
    </row>
    <row r="35" spans="1:20" ht="18">
      <c r="A35" s="79" t="s">
        <v>100</v>
      </c>
      <c r="B35" s="79"/>
      <c r="C35" s="79"/>
      <c r="D35" s="79"/>
      <c r="E35" s="55"/>
      <c r="F35" s="55"/>
      <c r="G35" s="55"/>
      <c r="H35" s="55"/>
      <c r="I35" s="55"/>
      <c r="J35" s="54"/>
      <c r="K35" s="55"/>
      <c r="L35" s="55"/>
      <c r="M35" s="54"/>
      <c r="N35" s="55"/>
      <c r="O35" s="54"/>
      <c r="P35" s="55"/>
      <c r="Q35" s="56"/>
      <c r="R35" s="57"/>
      <c r="S35" s="58">
        <f t="shared" ref="S35:S44" si="2">Q35-R35</f>
        <v>0</v>
      </c>
      <c r="T35" s="59"/>
    </row>
    <row r="36" spans="1:20">
      <c r="A36" s="78" t="s">
        <v>85</v>
      </c>
      <c r="B36" s="78"/>
      <c r="C36" s="78"/>
      <c r="D36" s="78"/>
      <c r="E36" s="62"/>
      <c r="F36" s="55"/>
      <c r="G36" s="55"/>
      <c r="H36" s="55"/>
      <c r="I36" s="69"/>
      <c r="J36" s="68"/>
      <c r="K36" s="69"/>
      <c r="L36" s="69"/>
      <c r="M36" s="68"/>
      <c r="N36" s="69"/>
      <c r="O36" s="68"/>
      <c r="P36" s="55"/>
      <c r="Q36" s="56">
        <v>9111</v>
      </c>
      <c r="R36" s="57">
        <v>9111</v>
      </c>
      <c r="S36" s="58">
        <f t="shared" si="2"/>
        <v>0</v>
      </c>
      <c r="T36" s="59" t="s">
        <v>77</v>
      </c>
    </row>
    <row r="37" spans="1:20">
      <c r="A37" s="78" t="s">
        <v>80</v>
      </c>
      <c r="B37" s="78"/>
      <c r="C37" s="78"/>
      <c r="D37" s="78"/>
      <c r="E37" s="62"/>
      <c r="G37" s="55"/>
      <c r="H37" s="55"/>
      <c r="I37" s="68"/>
      <c r="J37" s="69"/>
      <c r="K37" s="69"/>
      <c r="L37" s="69"/>
      <c r="M37" s="69"/>
      <c r="N37" s="69"/>
      <c r="O37" s="68"/>
      <c r="P37" s="54"/>
      <c r="Q37" s="56">
        <v>14438</v>
      </c>
      <c r="R37" s="56">
        <v>14438</v>
      </c>
      <c r="S37" s="58">
        <f t="shared" si="2"/>
        <v>0</v>
      </c>
      <c r="T37" s="59" t="s">
        <v>77</v>
      </c>
    </row>
    <row r="38" spans="1:20">
      <c r="A38" s="78" t="s">
        <v>86</v>
      </c>
      <c r="B38" s="78"/>
      <c r="C38" s="78"/>
      <c r="D38" s="78"/>
      <c r="E38" s="62"/>
      <c r="G38" s="55"/>
      <c r="H38" s="55"/>
      <c r="I38" s="69"/>
      <c r="J38" s="69"/>
      <c r="K38" s="69"/>
      <c r="L38" s="69"/>
      <c r="M38" s="69"/>
      <c r="N38" s="69"/>
      <c r="O38" s="69"/>
      <c r="P38" s="55"/>
      <c r="Q38" s="81">
        <v>61585</v>
      </c>
      <c r="R38" s="82">
        <v>61585</v>
      </c>
      <c r="S38" s="58">
        <f t="shared" si="2"/>
        <v>0</v>
      </c>
      <c r="T38" s="59" t="s">
        <v>77</v>
      </c>
    </row>
    <row r="39" spans="1:20">
      <c r="A39" s="78" t="s">
        <v>87</v>
      </c>
      <c r="B39" s="78"/>
      <c r="C39" s="78"/>
      <c r="D39" s="78"/>
      <c r="E39" s="55"/>
      <c r="F39" s="70"/>
      <c r="G39" s="55"/>
      <c r="H39" s="69"/>
      <c r="I39" s="69"/>
      <c r="J39" s="69"/>
      <c r="K39" s="83"/>
      <c r="L39" s="69"/>
      <c r="M39" s="69"/>
      <c r="N39" s="69"/>
      <c r="O39" s="69"/>
      <c r="P39" s="55"/>
      <c r="Q39" s="81">
        <v>15326</v>
      </c>
      <c r="R39" s="82">
        <v>15326</v>
      </c>
      <c r="S39" s="58">
        <f t="shared" si="2"/>
        <v>0</v>
      </c>
      <c r="T39" s="59" t="s">
        <v>77</v>
      </c>
    </row>
    <row r="40" spans="1:20">
      <c r="A40" s="78" t="s">
        <v>81</v>
      </c>
      <c r="B40" s="78"/>
      <c r="C40" s="78"/>
      <c r="D40" s="78"/>
      <c r="E40" s="55"/>
      <c r="F40" s="71"/>
      <c r="H40" s="69"/>
      <c r="I40" s="69"/>
      <c r="J40" s="69"/>
      <c r="K40" s="83"/>
      <c r="L40" s="69"/>
      <c r="M40" s="69"/>
      <c r="N40" s="69"/>
      <c r="O40" s="69"/>
      <c r="P40" s="55"/>
      <c r="Q40" s="81">
        <v>55944</v>
      </c>
      <c r="R40" s="82">
        <v>55944</v>
      </c>
      <c r="S40" s="58">
        <f t="shared" si="2"/>
        <v>0</v>
      </c>
      <c r="T40" s="59" t="s">
        <v>77</v>
      </c>
    </row>
    <row r="41" spans="1:20">
      <c r="A41" s="78" t="s">
        <v>88</v>
      </c>
      <c r="B41" s="78"/>
      <c r="C41" s="78"/>
      <c r="D41" s="78"/>
      <c r="E41" s="55"/>
      <c r="F41" s="55"/>
      <c r="G41" s="72"/>
      <c r="I41" s="69"/>
      <c r="J41" s="69"/>
      <c r="K41" s="83"/>
      <c r="L41" s="69"/>
      <c r="M41" s="69"/>
      <c r="N41" s="69"/>
      <c r="O41" s="69"/>
      <c r="P41" s="55"/>
      <c r="Q41" s="56">
        <v>145288</v>
      </c>
      <c r="R41" s="82">
        <v>145288</v>
      </c>
      <c r="S41" s="58">
        <f t="shared" si="2"/>
        <v>0</v>
      </c>
      <c r="T41" s="59" t="s">
        <v>77</v>
      </c>
    </row>
    <row r="42" spans="1:20">
      <c r="A42" s="78" t="s">
        <v>89</v>
      </c>
      <c r="B42" s="78"/>
      <c r="C42" s="78"/>
      <c r="D42" s="78"/>
      <c r="E42" s="55"/>
      <c r="F42" s="55"/>
      <c r="G42" s="73"/>
      <c r="I42" s="69"/>
      <c r="J42" s="68"/>
      <c r="K42" s="83"/>
      <c r="L42" s="68"/>
      <c r="M42" s="69"/>
      <c r="N42" s="69"/>
      <c r="O42" s="69"/>
      <c r="P42" s="55"/>
      <c r="Q42" s="56">
        <v>7510</v>
      </c>
      <c r="R42" s="57">
        <v>7510</v>
      </c>
      <c r="S42" s="58">
        <f t="shared" si="2"/>
        <v>0</v>
      </c>
      <c r="T42" s="59" t="s">
        <v>77</v>
      </c>
    </row>
    <row r="43" spans="1:20">
      <c r="A43" s="78" t="s">
        <v>123</v>
      </c>
      <c r="B43" s="78"/>
      <c r="C43" s="78"/>
      <c r="D43" s="78"/>
      <c r="E43" s="55"/>
      <c r="F43" s="55"/>
      <c r="G43" s="55"/>
      <c r="H43" s="72"/>
      <c r="J43" s="68"/>
      <c r="K43" s="83"/>
      <c r="L43" s="68"/>
      <c r="M43" s="69"/>
      <c r="N43" s="69"/>
      <c r="O43" s="69"/>
      <c r="P43" s="55"/>
      <c r="Q43" s="56">
        <v>202923</v>
      </c>
      <c r="R43" s="57">
        <v>202923</v>
      </c>
      <c r="S43" s="58">
        <f t="shared" si="2"/>
        <v>0</v>
      </c>
      <c r="T43" s="59" t="s">
        <v>77</v>
      </c>
    </row>
    <row r="44" spans="1:20">
      <c r="A44" s="78" t="s">
        <v>124</v>
      </c>
      <c r="B44" s="78"/>
      <c r="C44" s="78"/>
      <c r="D44" s="78"/>
      <c r="E44" s="55"/>
      <c r="F44" s="55"/>
      <c r="G44" s="55"/>
      <c r="H44" s="68"/>
      <c r="I44" s="74"/>
      <c r="J44" s="83"/>
      <c r="K44" s="83"/>
      <c r="L44" s="68"/>
      <c r="M44" s="69"/>
      <c r="N44" s="69"/>
      <c r="O44" s="69"/>
      <c r="P44" s="55"/>
      <c r="Q44" s="56">
        <v>25100</v>
      </c>
      <c r="R44" s="57">
        <v>25100</v>
      </c>
      <c r="S44" s="58">
        <f t="shared" si="2"/>
        <v>0</v>
      </c>
      <c r="T44" s="59"/>
    </row>
    <row r="45" spans="1:20" ht="18">
      <c r="A45" s="79" t="s">
        <v>115</v>
      </c>
      <c r="B45" s="79"/>
      <c r="C45" s="79"/>
      <c r="D45" s="79"/>
      <c r="E45" s="55"/>
      <c r="F45" s="55"/>
      <c r="G45" s="55"/>
      <c r="H45" s="55"/>
      <c r="I45" s="55"/>
      <c r="J45" s="54"/>
      <c r="K45" s="55"/>
      <c r="L45" s="55"/>
      <c r="M45" s="54"/>
      <c r="N45" s="55"/>
      <c r="O45" s="54"/>
      <c r="P45" s="55"/>
      <c r="Q45" s="56"/>
      <c r="R45" s="57"/>
      <c r="S45" s="58">
        <f t="shared" si="0"/>
        <v>0</v>
      </c>
      <c r="T45" s="59"/>
    </row>
    <row r="46" spans="1:20">
      <c r="A46" s="78" t="s">
        <v>85</v>
      </c>
      <c r="B46" s="78"/>
      <c r="C46" s="78"/>
      <c r="D46" s="78"/>
      <c r="E46" s="55"/>
      <c r="F46" s="55"/>
      <c r="G46" s="55"/>
      <c r="H46" s="55"/>
      <c r="I46" s="69"/>
      <c r="J46" s="68"/>
      <c r="K46" s="69"/>
      <c r="L46" s="69"/>
      <c r="M46" s="68"/>
      <c r="N46" s="69"/>
      <c r="O46" s="68"/>
      <c r="P46" s="55"/>
      <c r="Q46" s="56">
        <v>9240.7864973029391</v>
      </c>
      <c r="R46" s="57">
        <v>9240.7864973029391</v>
      </c>
      <c r="S46" s="58">
        <f t="shared" si="0"/>
        <v>0</v>
      </c>
      <c r="T46" s="59" t="s">
        <v>92</v>
      </c>
    </row>
    <row r="47" spans="1:20">
      <c r="A47" s="78" t="s">
        <v>80</v>
      </c>
      <c r="B47" s="78"/>
      <c r="C47" s="78"/>
      <c r="D47" s="78"/>
      <c r="E47" s="55"/>
      <c r="F47" s="55"/>
      <c r="G47" s="55"/>
      <c r="H47" s="55"/>
      <c r="I47" s="68"/>
      <c r="J47" s="69"/>
      <c r="K47" s="69"/>
      <c r="L47" s="75"/>
      <c r="M47" s="69"/>
      <c r="N47" s="69"/>
      <c r="O47" s="68"/>
      <c r="P47" s="54"/>
      <c r="Q47" s="56">
        <v>14341.395510701235</v>
      </c>
      <c r="R47" s="57">
        <v>14341.395510701235</v>
      </c>
      <c r="S47" s="58">
        <f t="shared" si="0"/>
        <v>0</v>
      </c>
      <c r="T47" s="59" t="s">
        <v>92</v>
      </c>
    </row>
    <row r="48" spans="1:20">
      <c r="A48" s="78" t="s">
        <v>86</v>
      </c>
      <c r="B48" s="78"/>
      <c r="C48" s="78"/>
      <c r="D48" s="78"/>
      <c r="E48" s="55"/>
      <c r="F48" s="55"/>
      <c r="G48" s="55"/>
      <c r="H48" s="55"/>
      <c r="I48" s="69"/>
      <c r="J48" s="69"/>
      <c r="K48" s="69"/>
      <c r="L48" s="69"/>
      <c r="M48" s="72"/>
      <c r="N48" s="69"/>
      <c r="O48" s="69"/>
      <c r="P48" s="55"/>
      <c r="Q48" s="81">
        <v>57814.511919262222</v>
      </c>
      <c r="R48" s="82">
        <v>57814.511919262222</v>
      </c>
      <c r="S48" s="58">
        <f t="shared" si="0"/>
        <v>0</v>
      </c>
      <c r="T48" s="59" t="s">
        <v>92</v>
      </c>
    </row>
    <row r="49" spans="1:20">
      <c r="A49" s="78" t="s">
        <v>81</v>
      </c>
      <c r="B49" s="78"/>
      <c r="C49" s="78"/>
      <c r="D49" s="78"/>
      <c r="E49" s="55"/>
      <c r="F49" s="55"/>
      <c r="G49" s="55"/>
      <c r="H49" s="55"/>
      <c r="I49" s="69"/>
      <c r="J49" s="69"/>
      <c r="K49" s="69"/>
      <c r="L49" s="69"/>
      <c r="M49" s="69"/>
      <c r="N49" s="72"/>
      <c r="O49" s="69"/>
      <c r="P49" s="55"/>
      <c r="Q49" s="81">
        <v>57630.067861492949</v>
      </c>
      <c r="R49" s="82">
        <v>57630.067861492949</v>
      </c>
      <c r="S49" s="58">
        <f t="shared" si="0"/>
        <v>0</v>
      </c>
      <c r="T49" s="59" t="s">
        <v>92</v>
      </c>
    </row>
    <row r="50" spans="1:20">
      <c r="A50" s="78" t="s">
        <v>88</v>
      </c>
      <c r="B50" s="78"/>
      <c r="C50" s="78"/>
      <c r="D50" s="78"/>
      <c r="E50" s="55"/>
      <c r="F50" s="55"/>
      <c r="G50" s="55"/>
      <c r="H50" s="55"/>
      <c r="I50" s="69"/>
      <c r="J50" s="69"/>
      <c r="K50" s="69"/>
      <c r="L50" s="69"/>
      <c r="M50" s="69"/>
      <c r="N50" s="72"/>
      <c r="O50" s="69"/>
      <c r="P50" s="55"/>
      <c r="Q50" s="56">
        <v>139808.82704019488</v>
      </c>
      <c r="R50" s="82">
        <v>139808.82704019488</v>
      </c>
      <c r="S50" s="58">
        <f t="shared" si="0"/>
        <v>0</v>
      </c>
      <c r="T50" s="59" t="s">
        <v>92</v>
      </c>
    </row>
    <row r="51" spans="1:20">
      <c r="A51" s="78" t="s">
        <v>89</v>
      </c>
      <c r="B51" s="78"/>
      <c r="C51" s="78"/>
      <c r="D51" s="78"/>
      <c r="E51" s="55"/>
      <c r="F51" s="55"/>
      <c r="G51" s="55"/>
      <c r="H51" s="55"/>
      <c r="I51" s="68"/>
      <c r="J51" s="69"/>
      <c r="K51" s="68"/>
      <c r="L51" s="68"/>
      <c r="M51" s="69"/>
      <c r="N51" s="72"/>
      <c r="O51" s="69"/>
      <c r="P51" s="55"/>
      <c r="Q51" s="56">
        <v>9366.9740734296156</v>
      </c>
      <c r="R51" s="57">
        <v>9366.9740734296156</v>
      </c>
      <c r="S51" s="58">
        <f t="shared" si="0"/>
        <v>0</v>
      </c>
      <c r="T51" s="59" t="s">
        <v>92</v>
      </c>
    </row>
    <row r="52" spans="1:20">
      <c r="A52" s="78" t="s">
        <v>125</v>
      </c>
      <c r="B52" s="78"/>
      <c r="C52" s="78"/>
      <c r="D52" s="78"/>
      <c r="E52" s="55"/>
      <c r="F52" s="55"/>
      <c r="G52" s="55"/>
      <c r="H52" s="55"/>
      <c r="I52" s="68"/>
      <c r="J52" s="69"/>
      <c r="K52" s="68"/>
      <c r="L52" s="68"/>
      <c r="M52" s="69"/>
      <c r="N52" s="69"/>
      <c r="O52" s="72"/>
      <c r="P52" s="55"/>
      <c r="Q52" s="56">
        <v>170081.78179919958</v>
      </c>
      <c r="R52" s="57">
        <v>170081.78179919958</v>
      </c>
      <c r="S52" s="58">
        <f t="shared" si="0"/>
        <v>0</v>
      </c>
      <c r="T52" s="59" t="s">
        <v>92</v>
      </c>
    </row>
    <row r="53" spans="1:20">
      <c r="A53" s="78" t="s">
        <v>84</v>
      </c>
      <c r="B53" s="78"/>
      <c r="C53" s="78"/>
      <c r="D53" s="78"/>
      <c r="E53" s="55"/>
      <c r="F53" s="55"/>
      <c r="G53" s="55"/>
      <c r="H53" s="55"/>
      <c r="I53" s="68"/>
      <c r="J53" s="69"/>
      <c r="K53" s="68"/>
      <c r="L53" s="68"/>
      <c r="M53" s="69"/>
      <c r="N53" s="69"/>
      <c r="O53" s="69"/>
      <c r="P53" s="62"/>
      <c r="Q53" s="56">
        <v>24642.422133286931</v>
      </c>
      <c r="R53" s="57">
        <v>24642.422133286931</v>
      </c>
      <c r="S53" s="58">
        <f t="shared" si="0"/>
        <v>0</v>
      </c>
      <c r="T53" s="59"/>
    </row>
    <row r="54" spans="1:20" ht="18">
      <c r="A54" s="79" t="s">
        <v>90</v>
      </c>
      <c r="B54" s="79"/>
      <c r="C54" s="79"/>
      <c r="D54" s="79"/>
      <c r="E54" s="55"/>
      <c r="F54" s="55"/>
      <c r="G54" s="55"/>
      <c r="H54" s="55"/>
      <c r="I54" s="64"/>
      <c r="J54" s="55"/>
      <c r="K54" s="54"/>
      <c r="L54" s="54"/>
      <c r="M54" s="55"/>
      <c r="N54" s="55"/>
      <c r="O54" s="55"/>
      <c r="P54" s="55"/>
      <c r="Q54" s="56"/>
      <c r="R54" s="57"/>
      <c r="S54" s="58">
        <f t="shared" si="0"/>
        <v>0</v>
      </c>
      <c r="T54" s="59"/>
    </row>
    <row r="55" spans="1:20">
      <c r="A55" s="78" t="s">
        <v>112</v>
      </c>
      <c r="B55" s="78"/>
      <c r="C55" s="78"/>
      <c r="D55" s="78"/>
      <c r="E55" s="55"/>
      <c r="F55" s="55"/>
      <c r="G55" s="55"/>
      <c r="H55" s="55"/>
      <c r="I55" s="65"/>
      <c r="J55" s="55"/>
      <c r="K55" s="54"/>
      <c r="L55" s="54"/>
      <c r="M55" s="55"/>
      <c r="N55" s="55"/>
      <c r="P55" s="55"/>
      <c r="Q55" s="56">
        <v>14148</v>
      </c>
      <c r="R55" s="57">
        <v>14148</v>
      </c>
      <c r="S55" s="58">
        <f t="shared" si="0"/>
        <v>0</v>
      </c>
      <c r="T55" s="59" t="s">
        <v>77</v>
      </c>
    </row>
    <row r="56" spans="1:20">
      <c r="A56" s="78" t="s">
        <v>111</v>
      </c>
      <c r="B56" s="78"/>
      <c r="C56" s="78"/>
      <c r="D56" s="78"/>
      <c r="E56" s="55"/>
      <c r="F56" s="55"/>
      <c r="G56" s="55"/>
      <c r="H56" s="55"/>
      <c r="I56" s="64"/>
      <c r="J56" s="66"/>
      <c r="K56" s="54"/>
      <c r="L56" s="54"/>
      <c r="M56" s="55"/>
      <c r="N56" s="55"/>
      <c r="O56" s="66"/>
      <c r="P56" s="55"/>
      <c r="Q56" s="56">
        <v>10000</v>
      </c>
      <c r="R56" s="57">
        <v>10000</v>
      </c>
      <c r="S56" s="58">
        <f t="shared" si="0"/>
        <v>0</v>
      </c>
      <c r="T56" s="59" t="s">
        <v>92</v>
      </c>
    </row>
    <row r="57" spans="1:20">
      <c r="A57" s="78" t="s">
        <v>110</v>
      </c>
      <c r="B57" s="78"/>
      <c r="C57" s="78"/>
      <c r="D57" s="78"/>
      <c r="E57" s="55"/>
      <c r="F57" s="55"/>
      <c r="G57" s="55"/>
      <c r="H57" s="55"/>
      <c r="I57" s="64"/>
      <c r="J57" s="55"/>
      <c r="K57" s="54"/>
      <c r="L57" s="54"/>
      <c r="M57" s="55"/>
      <c r="N57" s="62"/>
      <c r="O57" s="55"/>
      <c r="P57" s="55"/>
      <c r="Q57" s="56">
        <v>15981.555594223073</v>
      </c>
      <c r="R57" s="57">
        <v>15981.555594223073</v>
      </c>
      <c r="S57" s="58">
        <f t="shared" si="0"/>
        <v>0</v>
      </c>
      <c r="T57" s="59" t="s">
        <v>91</v>
      </c>
    </row>
    <row r="58" spans="1:20">
      <c r="A58" s="78" t="s">
        <v>107</v>
      </c>
      <c r="B58" s="78"/>
      <c r="C58" s="78"/>
      <c r="D58" s="78"/>
      <c r="E58" s="55"/>
      <c r="F58" s="55"/>
      <c r="G58" s="55"/>
      <c r="H58" s="55"/>
      <c r="I58" s="64"/>
      <c r="J58" s="55"/>
      <c r="K58" s="54"/>
      <c r="L58" s="54"/>
      <c r="M58" s="62"/>
      <c r="N58" s="55"/>
      <c r="O58" s="55"/>
      <c r="P58" s="55"/>
      <c r="Q58" s="56">
        <v>30000</v>
      </c>
      <c r="R58" s="57">
        <v>0</v>
      </c>
      <c r="S58" s="58">
        <f t="shared" si="0"/>
        <v>30000</v>
      </c>
      <c r="T58" s="59" t="s">
        <v>93</v>
      </c>
    </row>
    <row r="59" spans="1:20">
      <c r="A59" s="78" t="s">
        <v>108</v>
      </c>
      <c r="B59" s="78"/>
      <c r="C59" s="78"/>
      <c r="D59" s="78"/>
      <c r="E59" s="55"/>
      <c r="F59" s="55"/>
      <c r="G59" s="55"/>
      <c r="H59" s="55"/>
      <c r="I59" s="64"/>
      <c r="J59" s="55"/>
      <c r="K59" s="54"/>
      <c r="L59" s="54"/>
      <c r="M59" s="55"/>
      <c r="N59" s="55"/>
      <c r="O59" s="55"/>
      <c r="P59" s="55"/>
      <c r="Q59" s="56">
        <v>22098</v>
      </c>
      <c r="R59" s="57">
        <v>6000</v>
      </c>
      <c r="S59" s="58">
        <f t="shared" si="0"/>
        <v>16098</v>
      </c>
      <c r="T59" s="59" t="s">
        <v>77</v>
      </c>
    </row>
    <row r="60" spans="1:20">
      <c r="A60" s="78" t="s">
        <v>109</v>
      </c>
      <c r="B60" s="78"/>
      <c r="C60" s="78"/>
      <c r="D60" s="78"/>
      <c r="E60" s="55"/>
      <c r="F60" s="55"/>
      <c r="G60" s="55"/>
      <c r="H60" s="62"/>
      <c r="I60" s="64"/>
      <c r="J60" s="55"/>
      <c r="K60" s="54"/>
      <c r="L60" s="54"/>
      <c r="M60" s="55"/>
      <c r="N60" s="55"/>
      <c r="O60" s="55"/>
      <c r="P60" s="55"/>
      <c r="Q60" s="56">
        <v>25000</v>
      </c>
      <c r="R60" s="57">
        <v>8000</v>
      </c>
      <c r="S60" s="58">
        <f t="shared" si="0"/>
        <v>17000</v>
      </c>
      <c r="T60" s="59" t="s">
        <v>77</v>
      </c>
    </row>
    <row r="61" spans="1:20" ht="28.5">
      <c r="A61" s="84" t="s">
        <v>116</v>
      </c>
      <c r="B61" s="84"/>
      <c r="C61" s="84"/>
      <c r="D61" s="84"/>
      <c r="E61" s="55"/>
      <c r="F61" s="55"/>
      <c r="G61" s="55"/>
      <c r="H61" s="62"/>
      <c r="I61" s="64"/>
      <c r="J61" s="55"/>
      <c r="K61" s="54"/>
      <c r="L61" s="54"/>
      <c r="M61" s="55"/>
      <c r="N61" s="55"/>
      <c r="O61" s="55"/>
      <c r="P61" s="55"/>
      <c r="Q61" s="56">
        <v>300000</v>
      </c>
      <c r="R61" s="57">
        <v>0</v>
      </c>
      <c r="S61" s="58">
        <f t="shared" si="0"/>
        <v>300000</v>
      </c>
      <c r="T61" s="59" t="s">
        <v>97</v>
      </c>
    </row>
    <row r="62" spans="1:20" ht="18">
      <c r="A62" s="79" t="s">
        <v>7</v>
      </c>
      <c r="B62" s="79"/>
      <c r="C62" s="79"/>
      <c r="D62" s="79"/>
      <c r="E62" s="55"/>
      <c r="F62" s="55"/>
      <c r="G62" s="55"/>
      <c r="H62" s="55"/>
      <c r="I62" s="64"/>
      <c r="J62" s="55"/>
      <c r="K62" s="54"/>
      <c r="L62" s="54"/>
      <c r="M62" s="55"/>
      <c r="N62" s="55"/>
      <c r="O62" s="55"/>
      <c r="P62" s="55"/>
      <c r="Q62" s="56"/>
      <c r="R62" s="57"/>
      <c r="S62" s="58">
        <f t="shared" si="0"/>
        <v>0</v>
      </c>
      <c r="T62" s="59"/>
    </row>
    <row r="63" spans="1:20">
      <c r="A63" s="78" t="s">
        <v>102</v>
      </c>
      <c r="B63" s="78"/>
      <c r="C63" s="78"/>
      <c r="D63" s="78"/>
      <c r="E63" s="55"/>
      <c r="F63" s="55"/>
      <c r="G63" s="55"/>
      <c r="H63" s="55"/>
      <c r="I63" s="55"/>
      <c r="J63" s="55"/>
      <c r="K63" s="55"/>
      <c r="L63" s="55"/>
      <c r="M63" s="55"/>
      <c r="N63" s="55"/>
      <c r="O63" s="62"/>
      <c r="P63" s="62"/>
      <c r="Q63" s="81">
        <v>23098</v>
      </c>
      <c r="R63" s="82">
        <v>0</v>
      </c>
      <c r="S63" s="58">
        <f t="shared" si="0"/>
        <v>23098</v>
      </c>
      <c r="T63" s="59" t="s">
        <v>93</v>
      </c>
    </row>
    <row r="64" spans="1:20">
      <c r="A64" s="78" t="s">
        <v>103</v>
      </c>
      <c r="B64" s="78"/>
      <c r="C64" s="78"/>
      <c r="D64" s="78"/>
      <c r="E64" s="55"/>
      <c r="F64" s="55"/>
      <c r="G64" s="55"/>
      <c r="H64" s="55"/>
      <c r="I64" s="55"/>
      <c r="J64" s="55"/>
      <c r="K64" s="55"/>
      <c r="L64" s="55"/>
      <c r="M64" s="55"/>
      <c r="N64" s="55"/>
      <c r="O64" s="55"/>
      <c r="P64" s="55"/>
      <c r="Q64" s="81">
        <v>56932</v>
      </c>
      <c r="R64" s="82">
        <v>0</v>
      </c>
      <c r="S64" s="58">
        <f t="shared" si="0"/>
        <v>56932</v>
      </c>
      <c r="T64" s="59" t="s">
        <v>94</v>
      </c>
    </row>
    <row r="65" spans="1:20">
      <c r="A65" s="78" t="s">
        <v>104</v>
      </c>
      <c r="B65" s="78"/>
      <c r="C65" s="78"/>
      <c r="D65" s="78"/>
      <c r="E65" s="55"/>
      <c r="F65" s="55"/>
      <c r="G65" s="55"/>
      <c r="H65" s="55"/>
      <c r="I65" s="55"/>
      <c r="J65" s="55"/>
      <c r="K65" s="55"/>
      <c r="L65" s="62"/>
      <c r="M65" s="55"/>
      <c r="N65" s="55"/>
      <c r="O65" s="55"/>
      <c r="P65" s="55"/>
      <c r="Q65" s="81">
        <v>300000</v>
      </c>
      <c r="R65" s="82">
        <v>0</v>
      </c>
      <c r="S65" s="58">
        <f t="shared" si="0"/>
        <v>300000</v>
      </c>
      <c r="T65" s="59" t="s">
        <v>95</v>
      </c>
    </row>
    <row r="66" spans="1:20">
      <c r="A66" s="78" t="s">
        <v>105</v>
      </c>
      <c r="B66" s="78"/>
      <c r="C66" s="78"/>
      <c r="D66" s="78"/>
      <c r="E66" s="55"/>
      <c r="F66" s="55"/>
      <c r="G66" s="55"/>
      <c r="H66" s="55"/>
      <c r="I66" s="55"/>
      <c r="J66" s="55"/>
      <c r="K66" s="55"/>
      <c r="L66" s="62"/>
      <c r="M66" s="62"/>
      <c r="N66" s="55"/>
      <c r="O66" s="55"/>
      <c r="P66" s="55"/>
      <c r="Q66" s="81">
        <v>660000</v>
      </c>
      <c r="R66" s="82">
        <v>0</v>
      </c>
      <c r="S66" s="58">
        <f t="shared" si="0"/>
        <v>660000</v>
      </c>
      <c r="T66" s="59" t="s">
        <v>96</v>
      </c>
    </row>
    <row r="67" spans="1:20">
      <c r="A67" s="78" t="s">
        <v>106</v>
      </c>
      <c r="B67" s="78"/>
      <c r="C67" s="78"/>
      <c r="D67" s="78"/>
      <c r="E67" s="55"/>
      <c r="F67" s="55"/>
      <c r="G67" s="55"/>
      <c r="H67" s="55"/>
      <c r="I67" s="55"/>
      <c r="J67" s="55"/>
      <c r="K67" s="55"/>
      <c r="L67" s="55"/>
      <c r="M67" s="55"/>
      <c r="N67" s="55"/>
      <c r="O67" s="55"/>
      <c r="P67" s="55"/>
      <c r="Q67" s="81">
        <v>200000</v>
      </c>
      <c r="R67" s="82">
        <v>0</v>
      </c>
      <c r="S67" s="58">
        <f t="shared" si="0"/>
        <v>200000</v>
      </c>
      <c r="T67" s="59" t="s">
        <v>96</v>
      </c>
    </row>
    <row r="68" spans="1:20">
      <c r="A68" s="67" t="s">
        <v>21</v>
      </c>
      <c r="B68" s="9"/>
      <c r="C68" s="9"/>
      <c r="D68" s="9"/>
    </row>
  </sheetData>
  <sheetProtection formatCells="0"/>
  <mergeCells count="9">
    <mergeCell ref="E2:I2"/>
    <mergeCell ref="A14:A15"/>
    <mergeCell ref="T14:T15"/>
    <mergeCell ref="E8:T8"/>
    <mergeCell ref="E9:T9"/>
    <mergeCell ref="E10:T10"/>
    <mergeCell ref="B14:P14"/>
    <mergeCell ref="B13:D13"/>
    <mergeCell ref="E13:P13"/>
  </mergeCells>
  <phoneticPr fontId="11"/>
  <dataValidations count="2">
    <dataValidation type="list" allowBlank="1" showInputMessage="1" showErrorMessage="1" sqref="H4 E4">
      <formula1>"Jan,Feb,Mar,Apr,May,Jun,Jul,Aug,Sep,Oct,Nov,Dec"</formula1>
    </dataValidation>
    <dataValidation type="list" allowBlank="1" showInputMessage="1" showErrorMessage="1" sqref="F4 I4">
      <formula1>"2013,2014,2015,2016,2017,2018,2019,2020,2021,2022,2023,2024,2025"</formula1>
    </dataValidation>
  </dataValidations>
  <pageMargins left="0.7" right="0.7" top="0.75" bottom="0.75" header="0.3" footer="0.3"/>
  <pageSetup paperSize="9" scale="63" fitToHeight="0"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4</xdr:col>
                    <xdr:colOff>28575</xdr:colOff>
                    <xdr:row>4</xdr:row>
                    <xdr:rowOff>247650</xdr:rowOff>
                  </from>
                  <to>
                    <xdr:col>4</xdr:col>
                    <xdr:colOff>504825</xdr:colOff>
                    <xdr:row>6</xdr:row>
                    <xdr:rowOff>9525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5</xdr:col>
                    <xdr:colOff>28575</xdr:colOff>
                    <xdr:row>4</xdr:row>
                    <xdr:rowOff>247650</xdr:rowOff>
                  </from>
                  <to>
                    <xdr:col>5</xdr:col>
                    <xdr:colOff>504825</xdr:colOff>
                    <xdr:row>6</xdr:row>
                    <xdr:rowOff>9525</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6</xdr:col>
                    <xdr:colOff>76200</xdr:colOff>
                    <xdr:row>4</xdr:row>
                    <xdr:rowOff>247650</xdr:rowOff>
                  </from>
                  <to>
                    <xdr:col>7</xdr:col>
                    <xdr:colOff>9525</xdr:colOff>
                    <xdr:row>6</xdr:row>
                    <xdr:rowOff>9525</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7</xdr:col>
                    <xdr:colOff>152400</xdr:colOff>
                    <xdr:row>4</xdr:row>
                    <xdr:rowOff>228600</xdr:rowOff>
                  </from>
                  <to>
                    <xdr:col>8</xdr:col>
                    <xdr:colOff>209550</xdr:colOff>
                    <xdr:row>6</xdr:row>
                    <xdr:rowOff>19050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4</xdr:col>
                    <xdr:colOff>0</xdr:colOff>
                    <xdr:row>67</xdr:row>
                    <xdr:rowOff>0</xdr:rowOff>
                  </from>
                  <to>
                    <xdr:col>7</xdr:col>
                    <xdr:colOff>523875</xdr:colOff>
                    <xdr:row>68</xdr:row>
                    <xdr:rowOff>57150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8</xdr:col>
                    <xdr:colOff>419100</xdr:colOff>
                    <xdr:row>67</xdr:row>
                    <xdr:rowOff>0</xdr:rowOff>
                  </from>
                  <to>
                    <xdr:col>12</xdr:col>
                    <xdr:colOff>390525</xdr:colOff>
                    <xdr:row>68</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Q40"/>
  <sheetViews>
    <sheetView showGridLines="0" zoomScaleNormal="100" workbookViewId="0">
      <selection activeCell="C42" sqref="C42"/>
    </sheetView>
  </sheetViews>
  <sheetFormatPr defaultColWidth="9.140625" defaultRowHeight="14.25"/>
  <cols>
    <col min="1" max="1" width="41.7109375" style="30" customWidth="1"/>
    <col min="2" max="13" width="8.140625" style="30" customWidth="1"/>
    <col min="14" max="14" width="14.140625" style="30" bestFit="1" customWidth="1"/>
    <col min="15" max="15" width="17.28515625" style="30" bestFit="1" customWidth="1"/>
    <col min="16" max="16" width="12.42578125" style="30" bestFit="1" customWidth="1"/>
    <col min="17" max="17" width="21.7109375" style="30" bestFit="1" customWidth="1"/>
    <col min="18" max="16384" width="9.140625" style="30"/>
  </cols>
  <sheetData>
    <row r="1" spans="1:17" ht="28.5" customHeight="1">
      <c r="A1" s="29" t="s">
        <v>67</v>
      </c>
    </row>
    <row r="2" spans="1:17" ht="15" customHeight="1">
      <c r="A2" s="31" t="s">
        <v>11</v>
      </c>
      <c r="B2" s="107" t="s">
        <v>66</v>
      </c>
      <c r="C2" s="107"/>
      <c r="D2" s="107"/>
      <c r="E2" s="107"/>
      <c r="F2" s="107"/>
    </row>
    <row r="3" spans="1:17" ht="4.1500000000000004" customHeight="1">
      <c r="A3" s="31"/>
      <c r="B3" s="32"/>
      <c r="C3" s="32"/>
      <c r="D3" s="32"/>
      <c r="E3" s="32"/>
    </row>
    <row r="4" spans="1:17">
      <c r="A4" s="31" t="s">
        <v>12</v>
      </c>
      <c r="B4" s="20" t="s">
        <v>71</v>
      </c>
      <c r="C4" s="49">
        <v>2013</v>
      </c>
      <c r="D4" s="17" t="s">
        <v>60</v>
      </c>
      <c r="E4" s="20" t="s">
        <v>70</v>
      </c>
      <c r="F4" s="49">
        <v>2014</v>
      </c>
      <c r="G4" s="34"/>
      <c r="H4" s="34"/>
      <c r="I4" s="34"/>
      <c r="J4" s="34"/>
      <c r="K4" s="34"/>
      <c r="L4" s="34"/>
      <c r="M4" s="34"/>
      <c r="N4" s="35"/>
      <c r="O4" s="35"/>
      <c r="P4" s="35"/>
      <c r="Q4" s="34"/>
    </row>
    <row r="5" spans="1:17" ht="21" customHeight="1">
      <c r="A5" s="31"/>
      <c r="B5" s="36" t="s">
        <v>68</v>
      </c>
      <c r="C5" s="36" t="s">
        <v>69</v>
      </c>
      <c r="D5" s="33"/>
      <c r="E5" s="36" t="s">
        <v>68</v>
      </c>
      <c r="F5" s="36" t="s">
        <v>69</v>
      </c>
      <c r="G5" s="34"/>
      <c r="H5" s="34"/>
      <c r="I5" s="34"/>
      <c r="J5" s="34"/>
      <c r="K5" s="34"/>
      <c r="L5" s="34"/>
      <c r="M5" s="34"/>
      <c r="N5" s="35"/>
      <c r="O5" s="35"/>
      <c r="P5" s="35"/>
      <c r="Q5" s="34"/>
    </row>
    <row r="6" spans="1:17">
      <c r="A6" s="31" t="s">
        <v>13</v>
      </c>
      <c r="B6" s="37"/>
      <c r="C6" s="37"/>
      <c r="D6" s="38"/>
      <c r="E6" s="34"/>
      <c r="F6" s="34"/>
      <c r="G6" s="34"/>
      <c r="H6" s="34"/>
      <c r="I6" s="34"/>
      <c r="J6" s="34"/>
      <c r="K6" s="34"/>
      <c r="L6" s="34"/>
      <c r="M6" s="34"/>
      <c r="N6" s="35"/>
      <c r="O6" s="35"/>
      <c r="P6" s="35"/>
      <c r="Q6" s="34"/>
    </row>
    <row r="7" spans="1:17" ht="4.1500000000000004" customHeight="1">
      <c r="A7" s="31"/>
      <c r="B7" s="37"/>
      <c r="C7" s="37"/>
      <c r="D7" s="38"/>
      <c r="E7" s="34"/>
      <c r="F7" s="34"/>
      <c r="G7" s="34"/>
      <c r="H7" s="34"/>
      <c r="I7" s="34"/>
      <c r="J7" s="34"/>
      <c r="K7" s="34"/>
      <c r="L7" s="34"/>
      <c r="M7" s="34"/>
      <c r="N7" s="35"/>
      <c r="O7" s="35"/>
      <c r="P7" s="35"/>
      <c r="Q7" s="34"/>
    </row>
    <row r="8" spans="1:17" ht="15">
      <c r="A8" s="31" t="s">
        <v>23</v>
      </c>
      <c r="B8" s="98" t="s">
        <v>61</v>
      </c>
      <c r="C8" s="98"/>
      <c r="D8" s="98"/>
      <c r="E8" s="98"/>
      <c r="F8" s="98"/>
      <c r="G8" s="98"/>
      <c r="H8" s="98"/>
      <c r="I8" s="98"/>
      <c r="J8" s="98"/>
      <c r="K8" s="98"/>
      <c r="L8" s="98"/>
      <c r="M8" s="98"/>
      <c r="N8" s="98"/>
      <c r="O8" s="98"/>
      <c r="P8" s="99"/>
      <c r="Q8" s="99"/>
    </row>
    <row r="9" spans="1:17" ht="15">
      <c r="A9" s="31"/>
      <c r="B9" s="98" t="s">
        <v>62</v>
      </c>
      <c r="C9" s="98"/>
      <c r="D9" s="98"/>
      <c r="E9" s="98"/>
      <c r="F9" s="98"/>
      <c r="G9" s="98"/>
      <c r="H9" s="98"/>
      <c r="I9" s="98"/>
      <c r="J9" s="98"/>
      <c r="K9" s="98"/>
      <c r="L9" s="98"/>
      <c r="M9" s="98"/>
      <c r="N9" s="98"/>
      <c r="O9" s="98"/>
      <c r="P9" s="99"/>
      <c r="Q9" s="99"/>
    </row>
    <row r="10" spans="1:17" ht="13.5" customHeight="1">
      <c r="A10" s="31"/>
      <c r="B10" s="98" t="s">
        <v>63</v>
      </c>
      <c r="C10" s="98"/>
      <c r="D10" s="98"/>
      <c r="E10" s="98"/>
      <c r="F10" s="98"/>
      <c r="G10" s="98"/>
      <c r="H10" s="98"/>
      <c r="I10" s="98"/>
      <c r="J10" s="98"/>
      <c r="K10" s="98"/>
      <c r="L10" s="98"/>
      <c r="M10" s="98"/>
      <c r="N10" s="98"/>
      <c r="O10" s="98"/>
      <c r="P10" s="99"/>
      <c r="Q10" s="99"/>
    </row>
    <row r="11" spans="1:17" ht="3.6" customHeight="1">
      <c r="A11" s="31"/>
      <c r="B11" s="39"/>
      <c r="C11" s="38"/>
      <c r="D11" s="38"/>
      <c r="E11" s="34"/>
      <c r="F11" s="34"/>
      <c r="G11" s="34"/>
      <c r="H11" s="34"/>
      <c r="I11" s="34"/>
      <c r="J11" s="34"/>
      <c r="K11" s="34"/>
      <c r="L11" s="34"/>
      <c r="M11" s="34"/>
      <c r="N11" s="35"/>
      <c r="O11" s="35"/>
      <c r="P11" s="35"/>
      <c r="Q11" s="34"/>
    </row>
    <row r="12" spans="1:17">
      <c r="A12" s="31" t="s">
        <v>14</v>
      </c>
      <c r="B12" s="38"/>
      <c r="C12" s="38"/>
      <c r="D12" s="38"/>
      <c r="E12" s="34"/>
      <c r="F12" s="34"/>
      <c r="G12" s="34"/>
      <c r="H12" s="34"/>
      <c r="I12" s="34"/>
      <c r="J12" s="34"/>
      <c r="K12" s="34"/>
      <c r="L12" s="34"/>
      <c r="M12" s="34"/>
      <c r="N12" s="35"/>
      <c r="O12" s="35"/>
      <c r="P12" s="35"/>
      <c r="Q12" s="34"/>
    </row>
    <row r="13" spans="1:17" ht="15" customHeight="1">
      <c r="A13" s="110" t="s">
        <v>65</v>
      </c>
      <c r="B13" s="108" t="s">
        <v>0</v>
      </c>
      <c r="C13" s="108"/>
      <c r="D13" s="108"/>
      <c r="E13" s="108"/>
      <c r="F13" s="108"/>
      <c r="G13" s="108"/>
      <c r="H13" s="108"/>
      <c r="I13" s="108"/>
      <c r="J13" s="108"/>
      <c r="K13" s="108"/>
      <c r="L13" s="108"/>
      <c r="M13" s="108"/>
      <c r="N13" s="40" t="s">
        <v>1</v>
      </c>
      <c r="O13" s="40" t="s">
        <v>10</v>
      </c>
      <c r="P13" s="40" t="s">
        <v>9</v>
      </c>
      <c r="Q13" s="109" t="s">
        <v>34</v>
      </c>
    </row>
    <row r="14" spans="1:17">
      <c r="A14" s="110"/>
      <c r="B14" s="15" t="str">
        <f>IF(B4=0,"",B4)</f>
        <v>May</v>
      </c>
      <c r="C14" s="15" t="str">
        <f>IF($B$4="Jan","Feb",IF($B$4="Feb","Mar",IF($B$4="Mar","Apr",IF($B$4="Apr","May",IF($B$4="May","Jun",IF($B$4="Jun","Jul",IF($B$4="Jul","Aug",IF($B$4="Aug","Sep",IF($B$4="Sep","Oct",IF($B$4="Oct","Nov",IF($B$4="Nov","Dec",IF($B$4="Dec","Jan",""))))))))))))</f>
        <v>Jun</v>
      </c>
      <c r="D14" s="15" t="str">
        <f>IF($B$4="Jan","Mar",IF($B$4="Feb","Apr",IF($B$4="Mar","May",IF($B$4="Apr","Jun",IF($B$4="May","Jul",IF($B$4="Jun","Aug",IF($B$4="Jul","Sep",IF($B$4="Aug","Oct",IF($B$4="Sep","Nov",IF($B$4="Oct","Dec",IF($B$4="Nov","Jan",IF($B$4="Dec","Feb",""))))))))))))</f>
        <v>Jul</v>
      </c>
      <c r="E14" s="15" t="str">
        <f>IF($B$4="Jan","Apr",IF($B$4="Feb","May",IF($B$4="Mar","Jun",IF($B$4="Apr","Jul",IF($B$4="May","Aug",IF($B$4="Jun","Sep",IF($B$4="Jul","Oct",IF($B$4="Aug","Nov",IF($B$4="Sep","Dec",IF($B$4="Oct","Jan",IF($B$4="Nov","Feb",IF($B$4="Dec","Mar",""))))))))))))</f>
        <v>Aug</v>
      </c>
      <c r="F14" s="15" t="str">
        <f>IF($B$4="Jan","May",IF($B$4="Feb","Jun",IF($B$4="Mar","Jul",IF($B$4="Apr","Aug",IF($B$4="May","Sep",IF($B$4="Jun","Oct",IF($B$4="Jul","Nov",IF($B$4="Aug","Dec",IF($B$4="Sep","Jan",IF($B$4="Oct","Feb",IF($B$4="Nov","Mar",IF($B$4="Dec","Apr",""))))))))))))</f>
        <v>Sep</v>
      </c>
      <c r="G14" s="15" t="str">
        <f>IF($B$4="Jan","Jun",IF($B$4="Feb","Jul",IF($B$4="Mar","Aug",IF($B$4="Apr","Sep",IF($B$4="May","Oct",IF($B$4="Jun","Nov",IF($B$4="Jul","Dec",IF($B$4="Aug","Jan",IF($B$4="Sep","Feb",IF($B$4="Oct","Mar",IF($B$4="Nov","Apr",IF($B$4="Dec","May",""))))))))))))</f>
        <v>Oct</v>
      </c>
      <c r="H14" s="15" t="str">
        <f>IF($B$4="Jan","Jul",IF($B$4="Feb","Aug",IF($B$4="Mar","Sep",IF($B$4="Apr","Oct",IF($B$4="May","Nov",IF($B$4="Jun","Dec",IF($B$4="Jul","Jan",IF($B$4="Aug","Feb",IF($B$4="Sep","Mar",IF($B$4="Oct","Apr",IF($B$4="Nov","May",IF($B$4="Dec","Jun",""))))))))))))</f>
        <v>Nov</v>
      </c>
      <c r="I14" s="15" t="str">
        <f>IF($B$4="Jan","Aug",IF($B$4="Feb","Sep",IF($B$4="Mar","Oct",IF($B$4="Apr","Nov",IF($B$4="May","Dec",IF($B$4="Jun","Jan",IF($B$4="Jul","Feb",IF($B$4="Aug","Mar",IF($B$4="Sep","Apr",IF($B$4="Oct","May",IF($B$4="Nov","Jun",IF($B$4="Dec","Jul",""))))))))))))</f>
        <v>Dec</v>
      </c>
      <c r="J14" s="15" t="str">
        <f>IF($B$4="Jan","Sep",IF($B$4="Feb","Oct",IF($B$4="Mar","Nov",IF($B$4="Apr","Dec",IF($B$4="May","Jan",IF($B$4="Jun","Feb",IF($B$4="Jul","Mar",IF($B$4="Aug","Apr",IF($B$4="Sep","May",IF($B$4="Oct","Jun",IF($B$4="Nov","Jul",IF($B$4="Dec","Aug",""))))))))))))</f>
        <v>Jan</v>
      </c>
      <c r="K14" s="15" t="str">
        <f>IF($B$4="Jan","Oct",IF($B$4="Feb","Nov",IF($B$4="Mar","Dec",IF($B$4="Apr","Jan",IF($B$4="May","Feb",IF($B$4="Jun","Mar",IF($B$4="Jul","Apr",IF($B$4="Aug","May",IF($B$4="Sep","Jun",IF($B$4="Oct","Jul",IF($B$4="Nov","Aug",IF($B$4="Dec","Sep",""))))))))))))</f>
        <v>Feb</v>
      </c>
      <c r="L14" s="15" t="str">
        <f>IF($B$4="Jan","Nov",IF($B$4="Feb","Dec",IF($B$4="Mar","Jan",IF($B$4="Apr","Feb",IF($B$4="May","Mar",IF($B$4="Jun","Apr",IF($B$4="Jul","May",IF($B$4="Aug","Jun",IF($B$4="Sep","Jul",IF($B$4="Oct","Aug",IF($B$4="Nov","Sep",IF($B$4="Dec","Oct",""))))))))))))</f>
        <v>Mar</v>
      </c>
      <c r="M14" s="15" t="str">
        <f>IF($B$4="Jan","Dec",IF($B$4="Feb","Jan",IF($B$4="Mar","Feb",IF($B$4="Apr","Mar",IF($B$4="May","Apr",IF($B$4="Jun","May",IF($B$4="Jul","Jun",IF($B$4="Aug","Jul",IF($B$4="Sep","Aug",IF($B$4="Oct","Sep",IF($B$4="Nov","Oct",IF($B$4="Dec","Nov",""))))))))))))</f>
        <v>Apr</v>
      </c>
      <c r="N14" s="41" t="s">
        <v>33</v>
      </c>
      <c r="O14" s="41" t="s">
        <v>33</v>
      </c>
      <c r="P14" s="41" t="s">
        <v>33</v>
      </c>
      <c r="Q14" s="109"/>
    </row>
    <row r="15" spans="1:17">
      <c r="A15" s="42" t="s">
        <v>16</v>
      </c>
      <c r="B15" s="45"/>
      <c r="C15" s="45"/>
      <c r="D15" s="22"/>
      <c r="E15" s="22"/>
      <c r="F15" s="22"/>
      <c r="G15" s="22"/>
      <c r="H15" s="22"/>
      <c r="I15" s="22"/>
      <c r="J15" s="22"/>
      <c r="K15" s="22"/>
      <c r="L15" s="22"/>
      <c r="M15" s="22"/>
      <c r="N15" s="23">
        <v>10600</v>
      </c>
      <c r="O15" s="23">
        <v>6360</v>
      </c>
      <c r="P15" s="27">
        <f>N15-O15</f>
        <v>4240</v>
      </c>
      <c r="Q15" s="23" t="s">
        <v>2</v>
      </c>
    </row>
    <row r="16" spans="1:17">
      <c r="A16" s="43" t="s">
        <v>17</v>
      </c>
      <c r="B16" s="46"/>
      <c r="C16" s="22"/>
      <c r="D16" s="22"/>
      <c r="E16" s="22"/>
      <c r="F16" s="22"/>
      <c r="G16" s="22"/>
      <c r="H16" s="22"/>
      <c r="I16" s="22"/>
      <c r="J16" s="22"/>
      <c r="K16" s="22"/>
      <c r="L16" s="22"/>
      <c r="M16" s="22"/>
      <c r="N16" s="24">
        <v>5300</v>
      </c>
      <c r="O16" s="24">
        <v>3180</v>
      </c>
      <c r="P16" s="28">
        <f t="shared" ref="P16:P39" si="0">N16-O16</f>
        <v>2120</v>
      </c>
      <c r="Q16" s="24" t="s">
        <v>2</v>
      </c>
    </row>
    <row r="17" spans="1:17">
      <c r="A17" s="43" t="s">
        <v>25</v>
      </c>
      <c r="B17" s="22"/>
      <c r="C17" s="46"/>
      <c r="D17" s="22"/>
      <c r="E17" s="22"/>
      <c r="F17" s="22"/>
      <c r="G17" s="22"/>
      <c r="H17" s="22"/>
      <c r="I17" s="22"/>
      <c r="J17" s="22"/>
      <c r="K17" s="22"/>
      <c r="L17" s="22"/>
      <c r="M17" s="22"/>
      <c r="N17" s="24">
        <v>5300</v>
      </c>
      <c r="O17" s="24">
        <v>3180</v>
      </c>
      <c r="P17" s="28">
        <f t="shared" si="0"/>
        <v>2120</v>
      </c>
      <c r="Q17" s="24" t="s">
        <v>2</v>
      </c>
    </row>
    <row r="18" spans="1:17">
      <c r="A18" s="42" t="s">
        <v>8</v>
      </c>
      <c r="B18" s="22"/>
      <c r="C18" s="22"/>
      <c r="D18" s="22"/>
      <c r="E18" s="22"/>
      <c r="F18" s="45"/>
      <c r="G18" s="21"/>
      <c r="H18" s="22"/>
      <c r="I18" s="22"/>
      <c r="J18" s="45"/>
      <c r="K18" s="22"/>
      <c r="L18" s="21"/>
      <c r="M18" s="22"/>
      <c r="N18" s="23">
        <v>14000</v>
      </c>
      <c r="O18" s="23">
        <v>0</v>
      </c>
      <c r="P18" s="27">
        <f t="shared" si="0"/>
        <v>14000</v>
      </c>
      <c r="Q18" s="23" t="s">
        <v>3</v>
      </c>
    </row>
    <row r="19" spans="1:17">
      <c r="A19" s="43" t="s">
        <v>27</v>
      </c>
      <c r="B19" s="22"/>
      <c r="C19" s="22"/>
      <c r="D19" s="22"/>
      <c r="E19" s="22"/>
      <c r="F19" s="46"/>
      <c r="G19" s="22"/>
      <c r="H19" s="22"/>
      <c r="I19" s="22"/>
      <c r="J19" s="22"/>
      <c r="K19" s="22"/>
      <c r="L19" s="22"/>
      <c r="M19" s="22"/>
      <c r="N19" s="24">
        <v>7000</v>
      </c>
      <c r="O19" s="24">
        <v>0</v>
      </c>
      <c r="P19" s="28">
        <f t="shared" si="0"/>
        <v>7000</v>
      </c>
      <c r="Q19" s="24" t="s">
        <v>3</v>
      </c>
    </row>
    <row r="20" spans="1:17">
      <c r="A20" s="43" t="s">
        <v>22</v>
      </c>
      <c r="B20" s="22"/>
      <c r="C20" s="22"/>
      <c r="D20" s="22"/>
      <c r="E20" s="22"/>
      <c r="F20" s="22"/>
      <c r="G20" s="25"/>
      <c r="H20" s="22"/>
      <c r="I20" s="22"/>
      <c r="J20" s="46"/>
      <c r="K20" s="22"/>
      <c r="L20" s="22"/>
      <c r="M20" s="22"/>
      <c r="N20" s="24">
        <v>7000</v>
      </c>
      <c r="O20" s="24">
        <v>0</v>
      </c>
      <c r="P20" s="28">
        <f t="shared" si="0"/>
        <v>7000</v>
      </c>
      <c r="Q20" s="24" t="s">
        <v>3</v>
      </c>
    </row>
    <row r="21" spans="1:17">
      <c r="A21" s="42" t="s">
        <v>26</v>
      </c>
      <c r="B21" s="22"/>
      <c r="C21" s="22"/>
      <c r="D21" s="22"/>
      <c r="E21" s="22"/>
      <c r="F21" s="22"/>
      <c r="G21" s="45"/>
      <c r="H21" s="22"/>
      <c r="I21" s="22"/>
      <c r="J21" s="21"/>
      <c r="K21" s="22"/>
      <c r="L21" s="21"/>
      <c r="M21" s="22"/>
      <c r="N21" s="23">
        <v>7000</v>
      </c>
      <c r="O21" s="23">
        <v>0</v>
      </c>
      <c r="P21" s="27">
        <f t="shared" si="0"/>
        <v>7000</v>
      </c>
      <c r="Q21" s="23" t="s">
        <v>3</v>
      </c>
    </row>
    <row r="22" spans="1:17">
      <c r="A22" s="42" t="s">
        <v>24</v>
      </c>
      <c r="B22" s="22"/>
      <c r="C22" s="22"/>
      <c r="D22" s="22"/>
      <c r="E22" s="22"/>
      <c r="F22" s="45"/>
      <c r="G22" s="22"/>
      <c r="H22" s="22"/>
      <c r="I22" s="22"/>
      <c r="J22" s="22"/>
      <c r="K22" s="22"/>
      <c r="L22" s="45"/>
      <c r="M22" s="21"/>
      <c r="N22" s="23">
        <v>63678</v>
      </c>
      <c r="O22" s="23">
        <v>0</v>
      </c>
      <c r="P22" s="27">
        <f t="shared" si="0"/>
        <v>63678</v>
      </c>
      <c r="Q22" s="23" t="s">
        <v>3</v>
      </c>
    </row>
    <row r="23" spans="1:17">
      <c r="A23" s="43" t="s">
        <v>18</v>
      </c>
      <c r="B23" s="22"/>
      <c r="C23" s="22"/>
      <c r="D23" s="22"/>
      <c r="E23" s="22"/>
      <c r="F23" s="22"/>
      <c r="G23" s="22"/>
      <c r="H23" s="22"/>
      <c r="I23" s="22"/>
      <c r="J23" s="22"/>
      <c r="K23" s="22"/>
      <c r="L23" s="46"/>
      <c r="M23" s="22"/>
      <c r="N23" s="24">
        <v>54483.549999999996</v>
      </c>
      <c r="O23" s="24">
        <v>0</v>
      </c>
      <c r="P23" s="28">
        <f t="shared" si="0"/>
        <v>54483.549999999996</v>
      </c>
      <c r="Q23" s="24" t="s">
        <v>3</v>
      </c>
    </row>
    <row r="24" spans="1:17">
      <c r="A24" s="43" t="s">
        <v>20</v>
      </c>
      <c r="B24" s="22"/>
      <c r="C24" s="22"/>
      <c r="D24" s="22"/>
      <c r="E24" s="22"/>
      <c r="F24" s="46"/>
      <c r="G24" s="22"/>
      <c r="H24" s="22"/>
      <c r="I24" s="22"/>
      <c r="J24" s="22"/>
      <c r="K24" s="22"/>
      <c r="L24" s="22"/>
      <c r="M24" s="22"/>
      <c r="N24" s="24">
        <v>1766.5999999999997</v>
      </c>
      <c r="O24" s="24">
        <v>0</v>
      </c>
      <c r="P24" s="28">
        <f t="shared" si="0"/>
        <v>1766.5999999999997</v>
      </c>
      <c r="Q24" s="24" t="s">
        <v>3</v>
      </c>
    </row>
    <row r="25" spans="1:17">
      <c r="A25" s="43" t="s">
        <v>19</v>
      </c>
      <c r="B25" s="22"/>
      <c r="C25" s="22"/>
      <c r="D25" s="22"/>
      <c r="E25" s="22"/>
      <c r="F25" s="46"/>
      <c r="G25" s="22"/>
      <c r="H25" s="22"/>
      <c r="I25" s="22"/>
      <c r="J25" s="22"/>
      <c r="K25" s="22"/>
      <c r="L25" s="22"/>
      <c r="M25" s="22"/>
      <c r="N25" s="24">
        <v>7427.7499999999991</v>
      </c>
      <c r="O25" s="24">
        <v>0</v>
      </c>
      <c r="P25" s="28">
        <f t="shared" si="0"/>
        <v>7427.7499999999991</v>
      </c>
      <c r="Q25" s="24" t="s">
        <v>3</v>
      </c>
    </row>
    <row r="26" spans="1:17">
      <c r="A26" s="42" t="s">
        <v>15</v>
      </c>
      <c r="B26" s="22"/>
      <c r="C26" s="22"/>
      <c r="D26" s="22"/>
      <c r="E26" s="22"/>
      <c r="F26" s="26"/>
      <c r="G26" s="22"/>
      <c r="H26" s="45"/>
      <c r="I26" s="45"/>
      <c r="J26" s="22"/>
      <c r="K26" s="22"/>
      <c r="L26" s="22"/>
      <c r="M26" s="22"/>
      <c r="N26" s="23">
        <v>326901</v>
      </c>
      <c r="O26" s="23">
        <v>0</v>
      </c>
      <c r="P26" s="27">
        <f t="shared" si="0"/>
        <v>326901</v>
      </c>
      <c r="Q26" s="23" t="s">
        <v>3</v>
      </c>
    </row>
    <row r="27" spans="1:17">
      <c r="A27" s="43" t="s">
        <v>52</v>
      </c>
      <c r="B27" s="22"/>
      <c r="C27" s="22"/>
      <c r="D27" s="22"/>
      <c r="E27" s="22"/>
      <c r="F27" s="22"/>
      <c r="G27" s="22"/>
      <c r="H27" s="46"/>
      <c r="I27" s="47"/>
      <c r="J27" s="22"/>
      <c r="K27" s="22"/>
      <c r="L27" s="22"/>
      <c r="M27" s="22"/>
      <c r="N27" s="24">
        <v>54483.549999999996</v>
      </c>
      <c r="O27" s="24">
        <v>0</v>
      </c>
      <c r="P27" s="28">
        <f t="shared" si="0"/>
        <v>54483.549999999996</v>
      </c>
      <c r="Q27" s="24" t="s">
        <v>3</v>
      </c>
    </row>
    <row r="28" spans="1:17">
      <c r="A28" s="43" t="s">
        <v>53</v>
      </c>
      <c r="B28" s="22"/>
      <c r="C28" s="22"/>
      <c r="D28" s="22"/>
      <c r="E28" s="22"/>
      <c r="F28" s="22"/>
      <c r="G28" s="22"/>
      <c r="H28" s="46"/>
      <c r="I28" s="47"/>
      <c r="J28" s="22"/>
      <c r="K28" s="22"/>
      <c r="L28" s="22"/>
      <c r="M28" s="22"/>
      <c r="N28" s="24">
        <v>54483.549999999996</v>
      </c>
      <c r="O28" s="24">
        <v>0</v>
      </c>
      <c r="P28" s="28">
        <f t="shared" si="0"/>
        <v>54483.549999999996</v>
      </c>
      <c r="Q28" s="24" t="s">
        <v>3</v>
      </c>
    </row>
    <row r="29" spans="1:17">
      <c r="A29" s="43" t="s">
        <v>54</v>
      </c>
      <c r="B29" s="22"/>
      <c r="C29" s="22"/>
      <c r="D29" s="22"/>
      <c r="E29" s="22"/>
      <c r="F29" s="22"/>
      <c r="G29" s="22"/>
      <c r="H29" s="46"/>
      <c r="I29" s="47"/>
      <c r="J29" s="22"/>
      <c r="K29" s="22"/>
      <c r="L29" s="22"/>
      <c r="M29" s="22"/>
      <c r="N29" s="24">
        <v>54483.549999999996</v>
      </c>
      <c r="O29" s="24">
        <v>0</v>
      </c>
      <c r="P29" s="28">
        <f t="shared" si="0"/>
        <v>54483.549999999996</v>
      </c>
      <c r="Q29" s="24" t="s">
        <v>3</v>
      </c>
    </row>
    <row r="30" spans="1:17">
      <c r="A30" s="43" t="s">
        <v>55</v>
      </c>
      <c r="B30" s="22"/>
      <c r="C30" s="22"/>
      <c r="D30" s="22"/>
      <c r="E30" s="22"/>
      <c r="F30" s="22"/>
      <c r="G30" s="22"/>
      <c r="H30" s="22"/>
      <c r="I30" s="46"/>
      <c r="J30" s="22"/>
      <c r="K30" s="22"/>
      <c r="L30" s="22"/>
      <c r="M30" s="22"/>
      <c r="N30" s="24">
        <v>54483.549999999996</v>
      </c>
      <c r="O30" s="24">
        <v>0</v>
      </c>
      <c r="P30" s="28">
        <f t="shared" si="0"/>
        <v>54483.549999999996</v>
      </c>
      <c r="Q30" s="24" t="s">
        <v>3</v>
      </c>
    </row>
    <row r="31" spans="1:17">
      <c r="A31" s="43" t="s">
        <v>56</v>
      </c>
      <c r="B31" s="22"/>
      <c r="C31" s="22"/>
      <c r="D31" s="22"/>
      <c r="E31" s="22"/>
      <c r="F31" s="22"/>
      <c r="G31" s="22"/>
      <c r="H31" s="22"/>
      <c r="I31" s="46"/>
      <c r="J31" s="22"/>
      <c r="K31" s="22"/>
      <c r="L31" s="22"/>
      <c r="M31" s="22"/>
      <c r="N31" s="24">
        <v>54483.549999999996</v>
      </c>
      <c r="O31" s="24">
        <v>0</v>
      </c>
      <c r="P31" s="28">
        <f t="shared" si="0"/>
        <v>54483.549999999996</v>
      </c>
      <c r="Q31" s="24" t="s">
        <v>3</v>
      </c>
    </row>
    <row r="32" spans="1:17">
      <c r="A32" s="43" t="s">
        <v>57</v>
      </c>
      <c r="B32" s="22"/>
      <c r="C32" s="22"/>
      <c r="D32" s="22"/>
      <c r="E32" s="22"/>
      <c r="F32" s="22"/>
      <c r="G32" s="22"/>
      <c r="H32" s="22"/>
      <c r="I32" s="46"/>
      <c r="J32" s="22"/>
      <c r="K32" s="22"/>
      <c r="L32" s="22"/>
      <c r="M32" s="22"/>
      <c r="N32" s="24">
        <v>54483.549999999996</v>
      </c>
      <c r="O32" s="24">
        <v>0</v>
      </c>
      <c r="P32" s="28">
        <f t="shared" si="0"/>
        <v>54483.549999999996</v>
      </c>
      <c r="Q32" s="24" t="s">
        <v>3</v>
      </c>
    </row>
    <row r="33" spans="1:17">
      <c r="A33" s="42" t="s">
        <v>7</v>
      </c>
      <c r="B33" s="22"/>
      <c r="C33" s="21"/>
      <c r="D33" s="22"/>
      <c r="E33" s="22"/>
      <c r="F33" s="22"/>
      <c r="G33" s="22"/>
      <c r="H33" s="22"/>
      <c r="I33" s="21"/>
      <c r="J33" s="22"/>
      <c r="K33" s="45"/>
      <c r="L33" s="21"/>
      <c r="M33" s="45"/>
      <c r="N33" s="23">
        <v>29400</v>
      </c>
      <c r="O33" s="23">
        <v>14700</v>
      </c>
      <c r="P33" s="27">
        <f t="shared" si="0"/>
        <v>14700</v>
      </c>
      <c r="Q33" s="23" t="s">
        <v>4</v>
      </c>
    </row>
    <row r="34" spans="1:17">
      <c r="A34" s="43" t="s">
        <v>58</v>
      </c>
      <c r="B34" s="22"/>
      <c r="C34" s="22"/>
      <c r="D34" s="22"/>
      <c r="E34" s="22"/>
      <c r="F34" s="22"/>
      <c r="G34" s="22"/>
      <c r="H34" s="22"/>
      <c r="I34" s="22"/>
      <c r="J34" s="22"/>
      <c r="K34" s="46"/>
      <c r="L34" s="22"/>
      <c r="M34" s="22"/>
      <c r="N34" s="24">
        <v>13500</v>
      </c>
      <c r="O34" s="24">
        <v>13500</v>
      </c>
      <c r="P34" s="28">
        <f t="shared" si="0"/>
        <v>0</v>
      </c>
      <c r="Q34" s="24" t="s">
        <v>5</v>
      </c>
    </row>
    <row r="35" spans="1:17">
      <c r="A35" s="43" t="s">
        <v>31</v>
      </c>
      <c r="B35" s="22"/>
      <c r="C35" s="22"/>
      <c r="D35" s="22"/>
      <c r="E35" s="22"/>
      <c r="F35" s="22"/>
      <c r="G35" s="22"/>
      <c r="H35" s="22"/>
      <c r="I35" s="22"/>
      <c r="J35" s="22"/>
      <c r="K35" s="46"/>
      <c r="L35" s="22"/>
      <c r="M35" s="22"/>
      <c r="N35" s="24">
        <v>1200</v>
      </c>
      <c r="O35" s="24">
        <v>1200</v>
      </c>
      <c r="P35" s="28">
        <f t="shared" si="0"/>
        <v>0</v>
      </c>
      <c r="Q35" s="24" t="s">
        <v>6</v>
      </c>
    </row>
    <row r="36" spans="1:17">
      <c r="A36" s="43" t="s">
        <v>59</v>
      </c>
      <c r="B36" s="22"/>
      <c r="C36" s="22"/>
      <c r="D36" s="22"/>
      <c r="E36" s="22"/>
      <c r="F36" s="22"/>
      <c r="G36" s="22"/>
      <c r="H36" s="22"/>
      <c r="I36" s="22"/>
      <c r="J36" s="22"/>
      <c r="K36" s="46"/>
      <c r="L36" s="22"/>
      <c r="M36" s="22"/>
      <c r="N36" s="24"/>
      <c r="O36" s="24"/>
      <c r="P36" s="28">
        <f t="shared" si="0"/>
        <v>0</v>
      </c>
      <c r="Q36" s="24"/>
    </row>
    <row r="37" spans="1:17">
      <c r="A37" s="43" t="s">
        <v>28</v>
      </c>
      <c r="B37" s="22"/>
      <c r="C37" s="22"/>
      <c r="D37" s="22"/>
      <c r="E37" s="22"/>
      <c r="F37" s="22"/>
      <c r="G37" s="22"/>
      <c r="H37" s="22"/>
      <c r="I37" s="22"/>
      <c r="J37" s="22"/>
      <c r="K37" s="22"/>
      <c r="L37" s="22"/>
      <c r="M37" s="46"/>
      <c r="N37" s="24">
        <v>13500</v>
      </c>
      <c r="O37" s="24">
        <v>13500</v>
      </c>
      <c r="P37" s="28">
        <f t="shared" si="0"/>
        <v>0</v>
      </c>
      <c r="Q37" s="24" t="s">
        <v>5</v>
      </c>
    </row>
    <row r="38" spans="1:17">
      <c r="A38" s="44" t="s">
        <v>29</v>
      </c>
      <c r="B38" s="22"/>
      <c r="C38" s="22"/>
      <c r="D38" s="22"/>
      <c r="E38" s="22"/>
      <c r="F38" s="22"/>
      <c r="G38" s="22"/>
      <c r="H38" s="22"/>
      <c r="I38" s="22"/>
      <c r="J38" s="22"/>
      <c r="K38" s="22"/>
      <c r="L38" s="22"/>
      <c r="M38" s="48"/>
      <c r="N38" s="24">
        <v>600</v>
      </c>
      <c r="O38" s="24">
        <v>600</v>
      </c>
      <c r="P38" s="28">
        <f t="shared" si="0"/>
        <v>0</v>
      </c>
      <c r="Q38" s="24" t="s">
        <v>6</v>
      </c>
    </row>
    <row r="39" spans="1:17">
      <c r="A39" s="44" t="s">
        <v>30</v>
      </c>
      <c r="B39" s="22"/>
      <c r="C39" s="22"/>
      <c r="D39" s="22"/>
      <c r="E39" s="22"/>
      <c r="F39" s="22"/>
      <c r="G39" s="22"/>
      <c r="H39" s="22"/>
      <c r="I39" s="22"/>
      <c r="J39" s="22"/>
      <c r="K39" s="22"/>
      <c r="L39" s="22"/>
      <c r="M39" s="48"/>
      <c r="N39" s="24">
        <v>600</v>
      </c>
      <c r="O39" s="24">
        <v>600</v>
      </c>
      <c r="P39" s="28">
        <f t="shared" si="0"/>
        <v>0</v>
      </c>
      <c r="Q39" s="24" t="s">
        <v>6</v>
      </c>
    </row>
    <row r="40" spans="1:17">
      <c r="A40" s="31" t="s">
        <v>21</v>
      </c>
    </row>
  </sheetData>
  <sheetProtection sheet="1" objects="1" scenarios="1" formatCells="0"/>
  <mergeCells count="7">
    <mergeCell ref="B2:F2"/>
    <mergeCell ref="B13:M13"/>
    <mergeCell ref="Q13:Q14"/>
    <mergeCell ref="A13:A14"/>
    <mergeCell ref="B8:Q8"/>
    <mergeCell ref="B9:Q9"/>
    <mergeCell ref="B10:Q10"/>
  </mergeCells>
  <phoneticPr fontId="11"/>
  <dataValidations count="2">
    <dataValidation type="list" allowBlank="1" showInputMessage="1" showErrorMessage="1" sqref="C4 F4">
      <formula1>"2013,2014,2015,2016,2017,2018,2019,2020,2021,2022,2023,2024,2025"</formula1>
    </dataValidation>
    <dataValidation type="list" allowBlank="1" showInputMessage="1" showErrorMessage="1" sqref="E4 B4">
      <formula1>"Jan,Feb,Mar,Apr,May,Jun,Jul,Aug,Sep,Oct,Nov,Dec"</formula1>
    </dataValidation>
  </dataValidations>
  <pageMargins left="0.7" right="0.7" top="0.75" bottom="0.75" header="0.3" footer="0.3"/>
  <pageSetup paperSize="9" scale="63" fitToHeight="0"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032" r:id="rId4" name="Check Box 8">
              <controlPr defaultSize="0" autoFill="0" autoLine="0" autoPict="0">
                <anchor moveWithCells="1">
                  <from>
                    <xdr:col>1</xdr:col>
                    <xdr:colOff>0</xdr:colOff>
                    <xdr:row>38</xdr:row>
                    <xdr:rowOff>123825</xdr:rowOff>
                  </from>
                  <to>
                    <xdr:col>4</xdr:col>
                    <xdr:colOff>523875</xdr:colOff>
                    <xdr:row>39</xdr:row>
                    <xdr:rowOff>171450</xdr:rowOff>
                  </to>
                </anchor>
              </controlPr>
            </control>
          </mc:Choice>
        </mc:AlternateContent>
        <mc:AlternateContent xmlns:mc="http://schemas.openxmlformats.org/markup-compatibility/2006">
          <mc:Choice Requires="x14">
            <control shapeId="1033" r:id="rId5" name="Check Box 9">
              <controlPr defaultSize="0" autoFill="0" autoLine="0" autoPict="0">
                <anchor moveWithCells="1">
                  <from>
                    <xdr:col>5</xdr:col>
                    <xdr:colOff>419100</xdr:colOff>
                    <xdr:row>38</xdr:row>
                    <xdr:rowOff>133350</xdr:rowOff>
                  </from>
                  <to>
                    <xdr:col>9</xdr:col>
                    <xdr:colOff>390525</xdr:colOff>
                    <xdr:row>39</xdr:row>
                    <xdr:rowOff>171450</xdr:rowOff>
                  </to>
                </anchor>
              </controlPr>
            </control>
          </mc:Choice>
        </mc:AlternateContent>
        <mc:AlternateContent xmlns:mc="http://schemas.openxmlformats.org/markup-compatibility/2006">
          <mc:Choice Requires="x14">
            <control shapeId="1034" r:id="rId6" name="Check Box 10">
              <controlPr defaultSize="0" autoFill="0" autoLine="0" autoPict="0">
                <anchor moveWithCells="1">
                  <from>
                    <xdr:col>1</xdr:col>
                    <xdr:colOff>28575</xdr:colOff>
                    <xdr:row>4</xdr:row>
                    <xdr:rowOff>247650</xdr:rowOff>
                  </from>
                  <to>
                    <xdr:col>1</xdr:col>
                    <xdr:colOff>504825</xdr:colOff>
                    <xdr:row>6</xdr:row>
                    <xdr:rowOff>9525</xdr:rowOff>
                  </to>
                </anchor>
              </controlPr>
            </control>
          </mc:Choice>
        </mc:AlternateContent>
        <mc:AlternateContent xmlns:mc="http://schemas.openxmlformats.org/markup-compatibility/2006">
          <mc:Choice Requires="x14">
            <control shapeId="1035" r:id="rId7" name="Check Box 11">
              <controlPr defaultSize="0" autoFill="0" autoLine="0" autoPict="0">
                <anchor moveWithCells="1">
                  <from>
                    <xdr:col>2</xdr:col>
                    <xdr:colOff>28575</xdr:colOff>
                    <xdr:row>4</xdr:row>
                    <xdr:rowOff>247650</xdr:rowOff>
                  </from>
                  <to>
                    <xdr:col>2</xdr:col>
                    <xdr:colOff>504825</xdr:colOff>
                    <xdr:row>6</xdr:row>
                    <xdr:rowOff>9525</xdr:rowOff>
                  </to>
                </anchor>
              </controlPr>
            </control>
          </mc:Choice>
        </mc:AlternateContent>
        <mc:AlternateContent xmlns:mc="http://schemas.openxmlformats.org/markup-compatibility/2006">
          <mc:Choice Requires="x14">
            <control shapeId="1036" r:id="rId8" name="Check Box 12">
              <controlPr defaultSize="0" autoFill="0" autoLine="0" autoPict="0">
                <anchor moveWithCells="1">
                  <from>
                    <xdr:col>3</xdr:col>
                    <xdr:colOff>76200</xdr:colOff>
                    <xdr:row>4</xdr:row>
                    <xdr:rowOff>247650</xdr:rowOff>
                  </from>
                  <to>
                    <xdr:col>4</xdr:col>
                    <xdr:colOff>9525</xdr:colOff>
                    <xdr:row>6</xdr:row>
                    <xdr:rowOff>9525</xdr:rowOff>
                  </to>
                </anchor>
              </controlPr>
            </control>
          </mc:Choice>
        </mc:AlternateContent>
        <mc:AlternateContent xmlns:mc="http://schemas.openxmlformats.org/markup-compatibility/2006">
          <mc:Choice Requires="x14">
            <control shapeId="1037" r:id="rId9" name="Check Box 13">
              <controlPr defaultSize="0" autoFill="0" autoLine="0" autoPict="0">
                <anchor moveWithCells="1">
                  <from>
                    <xdr:col>4</xdr:col>
                    <xdr:colOff>152400</xdr:colOff>
                    <xdr:row>4</xdr:row>
                    <xdr:rowOff>228600</xdr:rowOff>
                  </from>
                  <to>
                    <xdr:col>5</xdr:col>
                    <xdr:colOff>209550</xdr:colOff>
                    <xdr:row>6</xdr:row>
                    <xdr:rowOff>19050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C42B23C76AC0C49947AA1E2E26149CD" ma:contentTypeVersion="0" ma:contentTypeDescription="Create a new document." ma:contentTypeScope="" ma:versionID="64b241cad9ee9cf4598dd29ea585e5d0">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71A9001-A204-416F-89B3-1C9C2AB8F57A}"/>
</file>

<file path=customXml/itemProps2.xml><?xml version="1.0" encoding="utf-8"?>
<ds:datastoreItem xmlns:ds="http://schemas.openxmlformats.org/officeDocument/2006/customXml" ds:itemID="{75B183AC-1D56-46F9-8F18-B55BA5BD0524}"/>
</file>

<file path=customXml/itemProps3.xml><?xml version="1.0" encoding="utf-8"?>
<ds:datastoreItem xmlns:ds="http://schemas.openxmlformats.org/officeDocument/2006/customXml" ds:itemID="{1B4D2632-4CE2-4C23-AC2B-B5443889233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INTRO</vt:lpstr>
      <vt:lpstr>ANNUAL_WORKPLAN</vt:lpstr>
      <vt:lpstr>Example</vt:lpstr>
      <vt:lpstr>INTRO!Print_Area</vt:lpstr>
    </vt:vector>
  </TitlesOfParts>
  <Company>WHO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YAJIMA, Aya</dc:creator>
  <cp:lastModifiedBy>ABDUL CONTEH</cp:lastModifiedBy>
  <cp:lastPrinted>2013-03-21T07:12:00Z</cp:lastPrinted>
  <dcterms:created xsi:type="dcterms:W3CDTF">2013-03-17T16:46:15Z</dcterms:created>
  <dcterms:modified xsi:type="dcterms:W3CDTF">2017-04-15T12:24:38Z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0x0101003C42B23C76AC0C49947AA1E2E26149CD</vt:lpwstr>
  </property>
</Properties>
</file>