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P\Dropbox\gestion de données\COMMANDE DE MEDICAMENTS\2020\"/>
    </mc:Choice>
  </mc:AlternateContent>
  <workbookProtection workbookPassword="CDCA" lockStructure="1"/>
  <bookViews>
    <workbookView xWindow="0" yWindow="0" windowWidth="20490" windowHeight="7755" activeTab="1"/>
  </bookViews>
  <sheets>
    <sheet name="INTRO" sheetId="2" r:id="rId1"/>
    <sheet name="ANNUAL_WORKPLAN" sheetId="4" r:id="rId2"/>
    <sheet name="Example" sheetId="5" r:id="rId3"/>
  </sheets>
  <definedNames>
    <definedName name="_xlnm.Print_Area" localSheetId="0">INTRO!$A$1:$F$25</definedName>
  </definedNames>
  <calcPr calcId="152511"/>
</workbook>
</file>

<file path=xl/calcChain.xml><?xml version="1.0" encoding="utf-8"?>
<calcChain xmlns="http://schemas.openxmlformats.org/spreadsheetml/2006/main">
  <c r="P39" i="5" l="1"/>
  <c r="P38" i="5"/>
  <c r="P37" i="5"/>
  <c r="P36" i="5"/>
  <c r="P35" i="5"/>
  <c r="P34" i="5"/>
  <c r="P33" i="5"/>
  <c r="P32" i="5"/>
  <c r="P31" i="5"/>
  <c r="P30" i="5"/>
  <c r="P29" i="5"/>
  <c r="P28" i="5"/>
  <c r="P27" i="5"/>
  <c r="P26" i="5"/>
  <c r="P25" i="5"/>
  <c r="P24" i="5"/>
  <c r="P23" i="5"/>
  <c r="P22" i="5"/>
  <c r="P21" i="5"/>
  <c r="P20" i="5"/>
  <c r="P19" i="5"/>
  <c r="P18" i="5"/>
  <c r="P17" i="5"/>
  <c r="P16" i="5"/>
  <c r="P15" i="5"/>
  <c r="M14" i="5"/>
  <c r="L14" i="5"/>
  <c r="K14" i="5"/>
  <c r="J14" i="5"/>
  <c r="I14" i="5"/>
  <c r="H14" i="5"/>
  <c r="G14" i="5"/>
  <c r="F14" i="5"/>
  <c r="E14" i="5"/>
  <c r="D14" i="5"/>
  <c r="C14" i="5"/>
  <c r="B14" i="5"/>
  <c r="M14" i="4"/>
  <c r="L14" i="4"/>
  <c r="K14" i="4"/>
  <c r="J14" i="4"/>
  <c r="I14" i="4"/>
  <c r="H14" i="4"/>
  <c r="G14" i="4"/>
  <c r="F14" i="4"/>
  <c r="E14" i="4"/>
  <c r="D14" i="4"/>
  <c r="C14" i="4"/>
  <c r="B14" i="4" l="1"/>
  <c r="P39" i="4" l="1"/>
  <c r="P38" i="4"/>
  <c r="P37" i="4"/>
  <c r="P36" i="4"/>
  <c r="P35" i="4"/>
  <c r="P34" i="4"/>
  <c r="P33" i="4"/>
  <c r="P32" i="4"/>
  <c r="P31" i="4"/>
  <c r="P30" i="4"/>
  <c r="P29" i="4"/>
  <c r="P28" i="4"/>
  <c r="P27" i="4"/>
  <c r="P26" i="4"/>
  <c r="P25" i="4"/>
  <c r="P24" i="4"/>
  <c r="P23" i="4"/>
  <c r="P22" i="4"/>
  <c r="P21" i="4"/>
  <c r="P20" i="4"/>
  <c r="P19" i="4"/>
  <c r="P18" i="4"/>
  <c r="P17" i="4"/>
  <c r="P16" i="4"/>
  <c r="P15" i="4"/>
</calcChain>
</file>

<file path=xl/sharedStrings.xml><?xml version="1.0" encoding="utf-8"?>
<sst xmlns="http://schemas.openxmlformats.org/spreadsheetml/2006/main" count="149" uniqueCount="80">
  <si>
    <t xml:space="preserve"> </t>
  </si>
  <si>
    <t>USD</t>
  </si>
  <si>
    <t>i)</t>
  </si>
  <si>
    <t xml:space="preserve">ii) </t>
  </si>
  <si>
    <t>MDA1 (IVM + ALB)</t>
  </si>
  <si>
    <t>MDA2 (DEC + ALB)</t>
  </si>
  <si>
    <t>MDA3 (IVM)</t>
  </si>
  <si>
    <t>T1 (ALB/MBD + PZQ)</t>
  </si>
  <si>
    <t>T2 (PZQ)</t>
  </si>
  <si>
    <t>T3 (ALB/MBD)</t>
  </si>
  <si>
    <t>Murkonia</t>
  </si>
  <si>
    <t>Plan de travail annuel</t>
  </si>
  <si>
    <t xml:space="preserve">Dans le cadre des efforts mondiaux visant à accélérer l'expansion de la chimioprévention pour l'élimination de la filariose lymphatique et la lutte contre la schistosomiase, les géohelminthiases et l'onchocercose, l'Organisation mondiale de la Santé (OMS) facilite l'approvisionnement en médicaments nécessaires. Pour demander des médicaments, il est indispensable de fournir le plan de travail annuel avec le formulaire de demande commune de médicaments pour la chimioprévention des maladies tropicales négligées et le formulaire de rapport commun. </t>
  </si>
  <si>
    <t>Le plan de travail annuel permet aux programmes nationaux d'identifier les objectifs spécifiques à atteindre dans l'année, pour se concentrer sur les activités clés qui doivent être mises en œuvre pour atteindre les dits objectifs, et d'identifier les lacunes dans les ressources financières et techniques pour atteindre ces objectifs. Il permet également à l'OMS de surveiller de près l'état d'avancement des programmes nationaux, d'identifier les obstacles et de se coordonner pour offrir un soutien financier et technique en temps voulu.</t>
  </si>
  <si>
    <t>Informations à inclure dans le plan de travail annuel</t>
  </si>
  <si>
    <t xml:space="preserve">  Nom du pays</t>
  </si>
  <si>
    <t xml:space="preserve">  Année de mise en oeuvre</t>
  </si>
  <si>
    <t xml:space="preserve">  Maladies concernées par la chimioprévention</t>
  </si>
  <si>
    <t xml:space="preserve">  Objectifs programmatiques spécifiques à réaliser dans l'année  </t>
  </si>
  <si>
    <t xml:space="preserve">  Matrice du plan de travail annuel comportant une liste des activités et sous-activités avec : </t>
  </si>
  <si>
    <t xml:space="preserve">       -  Chronologie de la mise en oeuvre</t>
  </si>
  <si>
    <t xml:space="preserve">       -  Coût estimé</t>
  </si>
  <si>
    <t xml:space="preserve">       -  Fonds disponibles ou engagés</t>
  </si>
  <si>
    <t xml:space="preserve">       -  Déficit de financement</t>
  </si>
  <si>
    <t xml:space="preserve">       -  Bailleurs de fonds</t>
  </si>
  <si>
    <t>Format du plan de travail annuel</t>
  </si>
  <si>
    <t>Il n'y a pas de format prescrit, le plan de travail annuel peut être un fichier Excel ou Word, tant que l'information requise y figure.  Un exemple est donné dans la fiche suivante.</t>
  </si>
  <si>
    <t>Une matrice du plan de travail annuel peut être générée automatiquement à l'aide de l'outil de planification et d'établissement intégrés des coûts (TIPAC).</t>
  </si>
  <si>
    <t>PLAN DE TRAVAIL ANNUEL</t>
  </si>
  <si>
    <t>1. Nom du pays</t>
  </si>
  <si>
    <t>2. Année de mise en oeuvre</t>
  </si>
  <si>
    <t>3. Maladies concernées par la CP</t>
  </si>
  <si>
    <t xml:space="preserve">4. Objectifs spécifiques à atteindre </t>
  </si>
  <si>
    <t xml:space="preserve">    dans l'année</t>
  </si>
  <si>
    <t>5. Matrice du plan de travail annuel</t>
  </si>
  <si>
    <t>mois</t>
  </si>
  <si>
    <t>année</t>
  </si>
  <si>
    <t>à</t>
  </si>
  <si>
    <t>Planification annuelle et revue</t>
  </si>
  <si>
    <t>Réunion de planification annuelle</t>
  </si>
  <si>
    <t>Réunion des intervenants nationaux</t>
  </si>
  <si>
    <t>Formation</t>
  </si>
  <si>
    <t>Formation des personnes distribuant les médicaments</t>
  </si>
  <si>
    <t>Formation pour les enquêtes nationales d'évaluation de la transmission</t>
  </si>
  <si>
    <t>Mobilisation sociale</t>
  </si>
  <si>
    <t>Logistique des médicaments</t>
  </si>
  <si>
    <t>Demande de médicaments</t>
  </si>
  <si>
    <t>Reconditionnement des médicaments</t>
  </si>
  <si>
    <t>Transport des médicaments dans les districts</t>
  </si>
  <si>
    <t>Distribution des médicaments</t>
  </si>
  <si>
    <t>Suivi et évaluation</t>
  </si>
  <si>
    <t>Sites de surveillance sentinelles pour la filariose lymphatique</t>
  </si>
  <si>
    <t>SCH et/ou STH enquête de prévalence</t>
  </si>
  <si>
    <t>ONCHO enquête épidémiologique</t>
  </si>
  <si>
    <t>FL enquête d'évaluation de la transmission</t>
  </si>
  <si>
    <t>Evaluation Unité 1</t>
  </si>
  <si>
    <t>Evaluation Unité 2</t>
  </si>
  <si>
    <t>Activités et sous-activités</t>
  </si>
  <si>
    <t>Calendrier de mise en oeuvre</t>
  </si>
  <si>
    <t>Coût estimé</t>
  </si>
  <si>
    <t>Fonds disponibles</t>
  </si>
  <si>
    <t>Déficit budgétaire</t>
  </si>
  <si>
    <t>Bailleurs de fonds</t>
  </si>
  <si>
    <t>6. Pièce(s) jointe(s)</t>
  </si>
  <si>
    <t>Avr</t>
  </si>
  <si>
    <t>Mai</t>
  </si>
  <si>
    <t>ii) Mener des enquêtes d’évaluation de la transmission de la FL dans 2 unités d’évaluation</t>
  </si>
  <si>
    <t>iii) Mener une enquête épidémiologigue pour toutes les maladies concernées par la chimioprévention</t>
  </si>
  <si>
    <t xml:space="preserve">   Financement du gouvernement</t>
  </si>
  <si>
    <t>Financement du gouvernement</t>
  </si>
  <si>
    <t>Bailleur 1, Bailleur 2</t>
  </si>
  <si>
    <t>Bailleur 1</t>
  </si>
  <si>
    <t>Bailleur 2</t>
  </si>
  <si>
    <t>i) Atteindre 75% de couverture au niveau national pour les géohelminthiases (STH) et la schistosomiase (SCH)</t>
  </si>
  <si>
    <t>CÔTE D'IVOIRE</t>
  </si>
  <si>
    <t>Jan</t>
  </si>
  <si>
    <t>Déc</t>
  </si>
  <si>
    <t xml:space="preserve">iii) </t>
  </si>
  <si>
    <t>i) Organiser le traitement dans 80 districts sanitaires endemiques à la filariose lymphatique et à l'onchocercose et aux geohelminthiases</t>
  </si>
  <si>
    <t>ii) Organoser la distribution du praziquantel dans 51 districts sanitaires endémiques à la schistisomiase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</si>
</sst>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yyyy"/>
  </numFmts>
  <fonts count="19">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1">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48">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0" fontId="3"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left" vertical="center" wrapText="1" indent="6"/>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5"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3" fontId="2" fillId="3" borderId="0" xfId="1" applyNumberFormat="1" applyFont="1" applyFill="1" applyBorder="1" applyAlignment="1">
      <alignment horizontal="right" wrapText="1"/>
    </xf>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0" fontId="2" fillId="3" borderId="0" xfId="1" applyFont="1" applyFill="1" applyBorder="1" applyAlignment="1">
      <alignment horizontal="center" vertical="center" wrapText="1"/>
    </xf>
    <xf numFmtId="3" fontId="2" fillId="3" borderId="0" xfId="1" applyNumberFormat="1" applyFont="1" applyFill="1" applyBorder="1" applyAlignment="1">
      <alignment horizontal="center" vertical="center"/>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0" fontId="7" fillId="10" borderId="1" xfId="1" applyFont="1" applyFill="1" applyBorder="1" applyAlignment="1" applyProtection="1">
      <alignment horizontal="left" vertical="center" wrapText="1"/>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19051</xdr:rowOff>
    </xdr:from>
    <xdr:to>
      <xdr:col>2</xdr:col>
      <xdr:colOff>752475</xdr:colOff>
      <xdr:row>1</xdr:row>
      <xdr:rowOff>144602</xdr:rowOff>
    </xdr:to>
    <xdr:pic>
      <xdr:nvPicPr>
        <xdr:cNvPr id="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1"/>
          <a:ext cx="1133475" cy="287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2733675</xdr:colOff>
          <xdr:row>38</xdr:row>
          <xdr:rowOff>161925</xdr:rowOff>
        </xdr:from>
        <xdr:to>
          <xdr:col>7</xdr:col>
          <xdr:colOff>295275</xdr:colOff>
          <xdr:row>40</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demande commune de médicaments pour chimioprévention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171450</xdr:rowOff>
        </xdr:from>
        <xdr:to>
          <xdr:col>11</xdr:col>
          <xdr:colOff>104775</xdr:colOff>
          <xdr:row>40</xdr:row>
          <xdr:rowOff>38100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Formulaire de rapport commun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13" zoomScaleNormal="100" workbookViewId="0">
      <selection activeCell="B3" sqref="B3:E3"/>
    </sheetView>
  </sheetViews>
  <sheetFormatPr baseColWidth="10" defaultColWidth="9.140625" defaultRowHeight="12.75"/>
  <cols>
    <col min="1" max="1" width="1.42578125" style="12" customWidth="1"/>
    <col min="2" max="2" width="5.7109375" style="12" customWidth="1"/>
    <col min="3" max="3" width="38.42578125" style="12" customWidth="1"/>
    <col min="4" max="5" width="27" style="12" customWidth="1"/>
    <col min="6" max="6" width="1.42578125" style="12" customWidth="1"/>
    <col min="7" max="16384" width="9.140625" style="12"/>
  </cols>
  <sheetData>
    <row r="3" spans="2:5" ht="27.75">
      <c r="B3" s="38" t="s">
        <v>11</v>
      </c>
      <c r="C3" s="39"/>
      <c r="D3" s="39"/>
      <c r="E3" s="39"/>
    </row>
    <row r="4" spans="2:5" ht="22.5" customHeight="1">
      <c r="B4" s="40" t="s">
        <v>12</v>
      </c>
      <c r="C4" s="40"/>
      <c r="D4" s="40"/>
      <c r="E4" s="40"/>
    </row>
    <row r="5" spans="2:5" ht="24" customHeight="1">
      <c r="B5" s="40"/>
      <c r="C5" s="40"/>
      <c r="D5" s="40"/>
      <c r="E5" s="40"/>
    </row>
    <row r="6" spans="2:5" ht="20.25" customHeight="1">
      <c r="B6" s="40"/>
      <c r="C6" s="40"/>
      <c r="D6" s="40"/>
      <c r="E6" s="40"/>
    </row>
    <row r="7" spans="2:5" ht="3.75" customHeight="1">
      <c r="B7" s="13"/>
      <c r="C7" s="13"/>
      <c r="D7" s="13"/>
      <c r="E7" s="13"/>
    </row>
    <row r="8" spans="2:5" ht="66" customHeight="1">
      <c r="B8" s="40" t="s">
        <v>13</v>
      </c>
      <c r="C8" s="40"/>
      <c r="D8" s="40"/>
      <c r="E8" s="40"/>
    </row>
    <row r="9" spans="2:5" ht="9.75" customHeight="1">
      <c r="B9" s="13"/>
      <c r="C9" s="13"/>
      <c r="D9" s="13"/>
      <c r="E9" s="13"/>
    </row>
    <row r="10" spans="2:5" ht="15.75">
      <c r="B10" s="14" t="s">
        <v>14</v>
      </c>
      <c r="C10" s="13"/>
      <c r="D10" s="13"/>
      <c r="E10" s="13"/>
    </row>
    <row r="11" spans="2:5">
      <c r="B11" s="13"/>
      <c r="C11" s="13" t="s">
        <v>15</v>
      </c>
      <c r="D11" s="13"/>
      <c r="E11" s="13"/>
    </row>
    <row r="12" spans="2:5">
      <c r="B12" s="13"/>
      <c r="C12" s="13" t="s">
        <v>16</v>
      </c>
      <c r="D12" s="13"/>
      <c r="E12" s="13"/>
    </row>
    <row r="13" spans="2:5">
      <c r="B13" s="13"/>
      <c r="C13" s="13" t="s">
        <v>17</v>
      </c>
      <c r="D13" s="13"/>
      <c r="E13" s="13"/>
    </row>
    <row r="14" spans="2:5">
      <c r="B14" s="13"/>
      <c r="C14" s="13" t="s">
        <v>18</v>
      </c>
      <c r="D14" s="13"/>
      <c r="E14" s="13"/>
    </row>
    <row r="15" spans="2:5">
      <c r="B15" s="13"/>
      <c r="C15" s="13" t="s">
        <v>19</v>
      </c>
      <c r="D15" s="13"/>
      <c r="E15" s="13"/>
    </row>
    <row r="16" spans="2:5">
      <c r="B16" s="13"/>
      <c r="C16" s="13" t="s">
        <v>20</v>
      </c>
      <c r="D16" s="13"/>
      <c r="E16" s="13"/>
    </row>
    <row r="17" spans="2:5">
      <c r="B17" s="13"/>
      <c r="C17" s="13" t="s">
        <v>21</v>
      </c>
      <c r="D17" s="13"/>
      <c r="E17" s="13"/>
    </row>
    <row r="18" spans="2:5">
      <c r="B18" s="13"/>
      <c r="C18" s="13" t="s">
        <v>22</v>
      </c>
      <c r="D18" s="13"/>
      <c r="E18" s="13"/>
    </row>
    <row r="19" spans="2:5">
      <c r="B19" s="13"/>
      <c r="C19" s="13" t="s">
        <v>23</v>
      </c>
      <c r="D19" s="13"/>
      <c r="E19" s="13"/>
    </row>
    <row r="20" spans="2:5">
      <c r="B20" s="13"/>
      <c r="C20" s="13" t="s">
        <v>24</v>
      </c>
      <c r="D20" s="13"/>
      <c r="E20" s="13"/>
    </row>
    <row r="21" spans="2:5">
      <c r="B21" s="13"/>
      <c r="C21" s="15"/>
      <c r="D21" s="13"/>
      <c r="E21" s="13"/>
    </row>
    <row r="22" spans="2:5" ht="15.75">
      <c r="B22" s="14" t="s">
        <v>25</v>
      </c>
      <c r="C22" s="13"/>
      <c r="D22" s="13"/>
      <c r="E22" s="13"/>
    </row>
    <row r="23" spans="2:5" ht="26.25" customHeight="1">
      <c r="B23" s="16" t="s">
        <v>2</v>
      </c>
      <c r="C23" s="40" t="s">
        <v>26</v>
      </c>
      <c r="D23" s="40"/>
      <c r="E23" s="40"/>
    </row>
    <row r="24" spans="2:5" ht="26.25" customHeight="1">
      <c r="B24" s="16" t="s">
        <v>3</v>
      </c>
      <c r="C24" s="40" t="s">
        <v>27</v>
      </c>
      <c r="D24" s="40"/>
      <c r="E24" s="40"/>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0"/>
  <sheetViews>
    <sheetView showGridLines="0" tabSelected="1" topLeftCell="A7" zoomScaleNormal="100" workbookViewId="0">
      <selection activeCell="E34" sqref="E34"/>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1.7109375" style="2" bestFit="1" customWidth="1"/>
    <col min="18" max="16384" width="9.140625" style="2"/>
  </cols>
  <sheetData>
    <row r="1" spans="1:17" ht="28.5" customHeight="1">
      <c r="A1" s="20" t="s">
        <v>28</v>
      </c>
    </row>
    <row r="2" spans="1:17" ht="15">
      <c r="A2" s="10" t="s">
        <v>29</v>
      </c>
      <c r="B2" s="41" t="s">
        <v>74</v>
      </c>
      <c r="C2" s="41"/>
      <c r="D2" s="41"/>
      <c r="E2" s="41"/>
      <c r="F2" s="42"/>
    </row>
    <row r="3" spans="1:17" ht="4.1500000000000004" customHeight="1">
      <c r="A3" s="10"/>
      <c r="B3" s="18"/>
      <c r="C3" s="18"/>
      <c r="D3" s="18"/>
      <c r="E3" s="18"/>
    </row>
    <row r="4" spans="1:17">
      <c r="A4" s="10" t="s">
        <v>30</v>
      </c>
      <c r="B4" s="22" t="s">
        <v>75</v>
      </c>
      <c r="C4" s="35">
        <v>2020</v>
      </c>
      <c r="D4" s="19" t="s">
        <v>37</v>
      </c>
      <c r="E4" s="22" t="s">
        <v>76</v>
      </c>
      <c r="F4" s="35">
        <v>2020</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46" t="s">
        <v>78</v>
      </c>
      <c r="C8" s="46"/>
      <c r="D8" s="46"/>
      <c r="E8" s="46"/>
      <c r="F8" s="46"/>
      <c r="G8" s="46"/>
      <c r="H8" s="46"/>
      <c r="I8" s="46"/>
      <c r="J8" s="46"/>
      <c r="K8" s="46"/>
      <c r="L8" s="46"/>
      <c r="M8" s="46"/>
      <c r="N8" s="46"/>
      <c r="O8" s="46"/>
      <c r="P8" s="42"/>
      <c r="Q8" s="42"/>
    </row>
    <row r="9" spans="1:17" ht="15">
      <c r="A9" s="10" t="s">
        <v>33</v>
      </c>
      <c r="B9" s="46" t="s">
        <v>79</v>
      </c>
      <c r="C9" s="46"/>
      <c r="D9" s="46"/>
      <c r="E9" s="46"/>
      <c r="F9" s="46"/>
      <c r="G9" s="46"/>
      <c r="H9" s="46"/>
      <c r="I9" s="46"/>
      <c r="J9" s="46"/>
      <c r="K9" s="46"/>
      <c r="L9" s="46"/>
      <c r="M9" s="46"/>
      <c r="N9" s="46"/>
      <c r="O9" s="46"/>
      <c r="P9" s="42"/>
      <c r="Q9" s="42"/>
    </row>
    <row r="10" spans="1:17" ht="13.5" customHeight="1">
      <c r="A10" s="10"/>
      <c r="B10" s="46" t="s">
        <v>77</v>
      </c>
      <c r="C10" s="46"/>
      <c r="D10" s="46"/>
      <c r="E10" s="46"/>
      <c r="F10" s="46"/>
      <c r="G10" s="46"/>
      <c r="H10" s="46"/>
      <c r="I10" s="46"/>
      <c r="J10" s="46"/>
      <c r="K10" s="46"/>
      <c r="L10" s="46"/>
      <c r="M10" s="46"/>
      <c r="N10" s="46"/>
      <c r="O10" s="46"/>
      <c r="P10" s="42"/>
      <c r="Q10" s="42"/>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3" t="s">
        <v>57</v>
      </c>
      <c r="B13" s="44" t="s">
        <v>58</v>
      </c>
      <c r="C13" s="44"/>
      <c r="D13" s="44"/>
      <c r="E13" s="44"/>
      <c r="F13" s="44"/>
      <c r="G13" s="44"/>
      <c r="H13" s="44"/>
      <c r="I13" s="44"/>
      <c r="J13" s="44"/>
      <c r="K13" s="44"/>
      <c r="L13" s="44"/>
      <c r="M13" s="44"/>
      <c r="N13" s="1" t="s">
        <v>59</v>
      </c>
      <c r="O13" s="1" t="s">
        <v>60</v>
      </c>
      <c r="P13" s="37" t="s">
        <v>61</v>
      </c>
      <c r="Q13" s="45" t="s">
        <v>62</v>
      </c>
    </row>
    <row r="14" spans="1:17">
      <c r="A14" s="43"/>
      <c r="B14" s="17" t="str">
        <f>IF(B4=0,"",B4)</f>
        <v>Jan</v>
      </c>
      <c r="C14" s="17" t="str">
        <f>IF($B$4="Jan","Fév",IF($B$4="Fév","Mars",IF($B$4="Mars","Avr",IF($B$4="Avr","Mai",IF($B$4="Mai","Juin",IF($B$4="Juin","Juil",IF($B$4="Juil","Août",IF($B$4="Août","Sep",IF($B$4="Sep","Oct",IF($B$4="Oct","Nov",IF($B$4="Nov","Déc",IF($B$4="Déc","Jan",""))))))))))))</f>
        <v>Fév</v>
      </c>
      <c r="D14" s="17" t="str">
        <f>IF($B$4="Jan","Mars",IF($B$4="Fév","Avr",IF($B$4="Mars","Mai",IF($B$4="Avr","Juin",IF($B$4="Mai","Juil",IF($B$4="Juin","Août",IF($B$4="Juil","Sep",IF($B$4="Août","Oct",IF($B$4="Sep","Nov",IF($B$4="Oct","Déc",IF($B$4="Nov","Jan",IF($B$4="Déc","Fév",""))))))))))))</f>
        <v>Mars</v>
      </c>
      <c r="E14" s="17" t="str">
        <f>IF($B$4="Jan","Avr",IF($B$4="Fév","Mai",IF($B$4="Mars","Juin",IF($B$4="Avr","Juil",IF($B$4="Mai","Août",IF($B$4="Juin","Sep",IF($B$4="Juil","Oct",IF($B$4="Août","Nov",IF($B$4="Sep","Déc",IF($B$4="Oct","Jan",IF($B$4="Nov","Fév",IF($B$4="Déc","Mars",""))))))))))))</f>
        <v>Avr</v>
      </c>
      <c r="F14" s="17" t="str">
        <f>IF($B$4="Jan","Mai",IF($B$4="Fév","Juin",IF($B$4="Mars","Juil",IF($B$4="Avr","Août",IF($B$4="Mai","Sep",IF($B$4="Juin","Oct",IF($B$4="Juil","Nov",IF($B$4="Août","Déc",IF($B$4="Sep","Jan",IF($B$4="Oct","Fév",IF($B$4="Nov","Mars",IF($B$4="Déc","Avr",""))))))))))))</f>
        <v>Mai</v>
      </c>
      <c r="G14" s="17" t="str">
        <f>IF($B$4="Jan","Juin",IF($B$4="Fév","Juil",IF($B$4="Mars","Août",IF($B$4="Avr","Sep",IF($B$4="Mai","Oct",IF($B$4="Juin","Nov",IF($B$4="Juil","Déc",IF($B$4="Août","Jan",IF($B$4="Sep","Fév",IF($B$4="Oct","Mars",IF($B$4="Nov","Avr",IF($B$4="Déc","Mai",""))))))))))))</f>
        <v>Juin</v>
      </c>
      <c r="H14" s="17" t="str">
        <f>IF($B$4="Jan","Juil",IF($B$4="Fév","Août",IF($B$4="Mars","Sep",IF($B$4="Avr","Oct",IF($B$4="Mai","Nov",IF($B$4="Juin","Déc",IF($B$4="Juil","Jan",IF($B$4="Août","Fév",IF($B$4="Sep","Mars",IF($B$4="Oct","Avr",IF($B$4="Nov","Mai",IF($B$4="Déc","Juin",""))))))))))))</f>
        <v>Juil</v>
      </c>
      <c r="I14" s="17" t="str">
        <f>IF($B$4="Jan","Août",IF($B$4="Fév","Sep",IF($B$4="Mars","Oct",IF($B$4="Avr","Nov",IF($B$4="Mai","Déc",IF($B$4="Juin","Jan",IF($B$4="Juil","Fév",IF($B$4="Août","Mars",IF($B$4="Sep","Avr",IF($B$4="Oct","Mai",IF($B$4="Nov","Juin",IF($B$4="Déc","Juil",""))))))))))))</f>
        <v>Août</v>
      </c>
      <c r="J14" s="17" t="str">
        <f>IF($B$4="Jan","Sep",IF($B$4="Fév","Oct",IF($B$4="Mars","Nov",IF($B$4="Avr","Déc",IF($B$4="Mai","Jan",IF($B$4="Juin","Fév",IF($B$4="Juil","Mars",IF($B$4="Août","Avr",IF($B$4="Sep","Mai",IF($B$4="Oct","Juin",IF($B$4="Nov","Juil",IF($B$4="Déc","Août",""))))))))))))</f>
        <v>Sep</v>
      </c>
      <c r="K14" s="17" t="str">
        <f>IF($B$4="Jan","Oct",IF($B$4="Fév","Nov",IF($B$4="Mars","Déc",IF($B$4="Avr","Jan",IF($B$4="Mai","Fév",IF($B$4="Juin","Mars",IF($B$4="Juil","Avr",IF($B$4="Août","Mai",IF($B$4="Sep","Juin",IF($B$4="Oct","Juil",IF($B$4="Nov","Août",IF($B$4="Déc","Sep",""))))))))))))</f>
        <v>Oct</v>
      </c>
      <c r="L14" s="17" t="str">
        <f>IF($B$4="Jan","Nov",IF($B$4="Fév","Déc",IF($B$4="Mars","Jan",IF($B$4="Avr","Fév",IF($B$4="Mai","Mars",IF($B$4="Juin","Avr",IF($B$4="Juil","Mai",IF($B$4="Août","Juin",IF($B$4="Sep","Juil",IF($B$4="Oct","Août",IF($B$4="Nov","Sep",IF($B$4="Déc","Oct",""))))))))))))</f>
        <v>Nov</v>
      </c>
      <c r="M14" s="17" t="str">
        <f>IF($B$4="Jan","Déc",IF($B$4="Fév","Jan",IF($B$4="Mars","Fév",IF($B$4="Avr","Mars",IF($B$4="Mai","Avr",IF($B$4="Juin","Mai",IF($B$4="Juil","Juin",IF($B$4="Août","Juil",IF($B$4="Sep","Août",IF($B$4="Oct","Sep",IF($B$4="Nov","Oct",IF($B$4="Déc","Nov",""))))))))))))</f>
        <v>Déc</v>
      </c>
      <c r="N14" s="1" t="s">
        <v>1</v>
      </c>
      <c r="O14" s="1" t="s">
        <v>1</v>
      </c>
      <c r="P14" s="1" t="s">
        <v>1</v>
      </c>
      <c r="Q14" s="45"/>
    </row>
    <row r="15" spans="1:17">
      <c r="A15" s="6" t="s">
        <v>38</v>
      </c>
      <c r="B15" s="23"/>
      <c r="C15" s="23"/>
      <c r="D15" s="24"/>
      <c r="E15" s="24"/>
      <c r="F15" s="24"/>
      <c r="G15" s="24"/>
      <c r="H15" s="24"/>
      <c r="I15" s="24"/>
      <c r="J15" s="24"/>
      <c r="K15" s="24"/>
      <c r="L15" s="24"/>
      <c r="M15" s="24"/>
      <c r="N15" s="25"/>
      <c r="O15" s="25"/>
      <c r="P15" s="29">
        <f>N15-O15</f>
        <v>0</v>
      </c>
      <c r="Q15" s="25"/>
    </row>
    <row r="16" spans="1:17">
      <c r="A16" s="7" t="s">
        <v>39</v>
      </c>
      <c r="B16" s="47"/>
      <c r="C16" s="24"/>
      <c r="D16" s="24"/>
      <c r="E16" s="24"/>
      <c r="F16" s="24"/>
      <c r="G16" s="24"/>
      <c r="H16" s="24"/>
      <c r="I16" s="24"/>
      <c r="J16" s="24"/>
      <c r="K16" s="24"/>
      <c r="L16" s="24"/>
      <c r="M16" s="24"/>
      <c r="N16" s="26"/>
      <c r="O16" s="26"/>
      <c r="P16" s="30">
        <f t="shared" ref="P16:P39" si="0">N16-O16</f>
        <v>0</v>
      </c>
      <c r="Q16" s="26"/>
    </row>
    <row r="17" spans="1:17">
      <c r="A17" s="7" t="s">
        <v>40</v>
      </c>
      <c r="B17" s="24"/>
      <c r="C17" s="24"/>
      <c r="D17" s="24"/>
      <c r="E17" s="24"/>
      <c r="F17" s="24"/>
      <c r="G17" s="24"/>
      <c r="H17" s="24"/>
      <c r="I17" s="24"/>
      <c r="J17" s="24"/>
      <c r="K17" s="24"/>
      <c r="L17" s="24"/>
      <c r="M17" s="24"/>
      <c r="N17" s="26"/>
      <c r="O17" s="26"/>
      <c r="P17" s="30">
        <f t="shared" si="0"/>
        <v>0</v>
      </c>
      <c r="Q17" s="26"/>
    </row>
    <row r="18" spans="1:17">
      <c r="A18" s="6" t="s">
        <v>41</v>
      </c>
      <c r="B18" s="24"/>
      <c r="C18" s="24"/>
      <c r="D18" s="24"/>
      <c r="E18" s="24"/>
      <c r="F18" s="23"/>
      <c r="G18" s="23"/>
      <c r="H18" s="24"/>
      <c r="I18" s="24"/>
      <c r="J18" s="23"/>
      <c r="K18" s="24"/>
      <c r="L18" s="23"/>
      <c r="M18" s="24"/>
      <c r="N18" s="25"/>
      <c r="O18" s="25"/>
      <c r="P18" s="29">
        <f t="shared" si="0"/>
        <v>0</v>
      </c>
      <c r="Q18" s="25"/>
    </row>
    <row r="19" spans="1:17" ht="25.5">
      <c r="A19" s="7" t="s">
        <v>42</v>
      </c>
      <c r="B19" s="24"/>
      <c r="C19" s="24"/>
      <c r="D19" s="47"/>
      <c r="E19" s="24"/>
      <c r="F19" s="24"/>
      <c r="G19" s="24"/>
      <c r="H19" s="24"/>
      <c r="I19" s="24"/>
      <c r="J19" s="24"/>
      <c r="K19" s="24"/>
      <c r="L19" s="24"/>
      <c r="M19" s="24"/>
      <c r="N19" s="26"/>
      <c r="O19" s="26"/>
      <c r="P19" s="30">
        <f t="shared" si="0"/>
        <v>0</v>
      </c>
      <c r="Q19" s="26"/>
    </row>
    <row r="20" spans="1:17" ht="25.5">
      <c r="A20" s="7" t="s">
        <v>43</v>
      </c>
      <c r="B20" s="24"/>
      <c r="C20" s="24"/>
      <c r="D20" s="24"/>
      <c r="E20" s="24"/>
      <c r="F20" s="24"/>
      <c r="G20" s="27"/>
      <c r="H20" s="24"/>
      <c r="I20" s="24"/>
      <c r="J20" s="24"/>
      <c r="K20" s="24"/>
      <c r="L20" s="24"/>
      <c r="M20" s="24"/>
      <c r="N20" s="26"/>
      <c r="O20" s="26"/>
      <c r="P20" s="30">
        <f t="shared" si="0"/>
        <v>0</v>
      </c>
      <c r="Q20" s="26"/>
    </row>
    <row r="21" spans="1:17">
      <c r="A21" s="6" t="s">
        <v>44</v>
      </c>
      <c r="B21" s="24"/>
      <c r="C21" s="24"/>
      <c r="D21" s="24"/>
      <c r="E21" s="24"/>
      <c r="F21" s="24"/>
      <c r="G21" s="23"/>
      <c r="H21" s="24"/>
      <c r="I21" s="24"/>
      <c r="J21" s="23"/>
      <c r="K21" s="24"/>
      <c r="L21" s="23"/>
      <c r="M21" s="24"/>
      <c r="N21" s="25"/>
      <c r="O21" s="25"/>
      <c r="P21" s="29">
        <f t="shared" si="0"/>
        <v>0</v>
      </c>
      <c r="Q21" s="25"/>
    </row>
    <row r="22" spans="1:17">
      <c r="A22" s="6" t="s">
        <v>45</v>
      </c>
      <c r="B22" s="24"/>
      <c r="C22" s="24"/>
      <c r="D22" s="24"/>
      <c r="E22" s="24"/>
      <c r="F22" s="23"/>
      <c r="G22" s="24"/>
      <c r="H22" s="24"/>
      <c r="I22" s="24"/>
      <c r="J22" s="24"/>
      <c r="K22" s="24"/>
      <c r="L22" s="23"/>
      <c r="M22" s="23"/>
      <c r="N22" s="25"/>
      <c r="O22" s="25"/>
      <c r="P22" s="29">
        <f t="shared" si="0"/>
        <v>0</v>
      </c>
      <c r="Q22" s="25"/>
    </row>
    <row r="23" spans="1:17">
      <c r="A23" s="7" t="s">
        <v>46</v>
      </c>
      <c r="B23" s="47"/>
      <c r="C23" s="24"/>
      <c r="D23" s="24"/>
      <c r="E23" s="24"/>
      <c r="F23" s="24"/>
      <c r="G23" s="24"/>
      <c r="H23" s="24"/>
      <c r="I23" s="24"/>
      <c r="J23" s="24"/>
      <c r="K23" s="24"/>
      <c r="L23" s="24"/>
      <c r="M23" s="24"/>
      <c r="N23" s="26"/>
      <c r="O23" s="26"/>
      <c r="P23" s="30">
        <f t="shared" si="0"/>
        <v>0</v>
      </c>
      <c r="Q23" s="26"/>
    </row>
    <row r="24" spans="1:17">
      <c r="A24" s="7" t="s">
        <v>47</v>
      </c>
      <c r="B24" s="24"/>
      <c r="C24" s="24"/>
      <c r="D24" s="24"/>
      <c r="E24" s="24"/>
      <c r="F24" s="24"/>
      <c r="G24" s="24"/>
      <c r="H24" s="24"/>
      <c r="I24" s="24"/>
      <c r="J24" s="24"/>
      <c r="K24" s="24"/>
      <c r="L24" s="24"/>
      <c r="M24" s="24"/>
      <c r="N24" s="26"/>
      <c r="O24" s="26"/>
      <c r="P24" s="30">
        <f t="shared" si="0"/>
        <v>0</v>
      </c>
      <c r="Q24" s="26"/>
    </row>
    <row r="25" spans="1:17" ht="12.75" customHeight="1">
      <c r="A25" s="7" t="s">
        <v>48</v>
      </c>
      <c r="B25" s="24"/>
      <c r="C25" s="24"/>
      <c r="D25" s="47"/>
      <c r="E25" s="24"/>
      <c r="F25" s="24"/>
      <c r="G25" s="24"/>
      <c r="H25" s="24"/>
      <c r="I25" s="24"/>
      <c r="J25" s="24"/>
      <c r="K25" s="24"/>
      <c r="L25" s="24"/>
      <c r="M25" s="24"/>
      <c r="N25" s="26"/>
      <c r="O25" s="26"/>
      <c r="P25" s="30">
        <f t="shared" si="0"/>
        <v>0</v>
      </c>
      <c r="Q25" s="26"/>
    </row>
    <row r="26" spans="1:17">
      <c r="A26" s="6" t="s">
        <v>49</v>
      </c>
      <c r="B26" s="24"/>
      <c r="C26" s="24"/>
      <c r="D26" s="24"/>
      <c r="E26" s="24"/>
      <c r="F26" s="28"/>
      <c r="G26" s="24"/>
      <c r="H26" s="23"/>
      <c r="I26" s="23"/>
      <c r="J26" s="24"/>
      <c r="K26" s="24"/>
      <c r="L26" s="24"/>
      <c r="M26" s="24"/>
      <c r="N26" s="25"/>
      <c r="O26" s="25"/>
      <c r="P26" s="29">
        <f t="shared" si="0"/>
        <v>0</v>
      </c>
      <c r="Q26" s="25"/>
    </row>
    <row r="27" spans="1:17">
      <c r="A27" s="7" t="s">
        <v>4</v>
      </c>
      <c r="B27" s="24"/>
      <c r="C27" s="24"/>
      <c r="D27" s="47"/>
      <c r="E27" s="24"/>
      <c r="F27" s="24"/>
      <c r="G27" s="24"/>
      <c r="H27" s="24"/>
      <c r="I27" s="24"/>
      <c r="J27" s="24"/>
      <c r="K27" s="24"/>
      <c r="L27" s="24"/>
      <c r="M27" s="24"/>
      <c r="N27" s="26"/>
      <c r="O27" s="26"/>
      <c r="P27" s="30">
        <f t="shared" si="0"/>
        <v>0</v>
      </c>
      <c r="Q27" s="26"/>
    </row>
    <row r="28" spans="1:17">
      <c r="A28" s="7" t="s">
        <v>5</v>
      </c>
      <c r="B28" s="24"/>
      <c r="C28" s="24"/>
      <c r="D28" s="24"/>
      <c r="E28" s="24"/>
      <c r="F28" s="24"/>
      <c r="G28" s="24"/>
      <c r="H28" s="24"/>
      <c r="I28" s="24"/>
      <c r="J28" s="24"/>
      <c r="K28" s="24"/>
      <c r="L28" s="24"/>
      <c r="M28" s="24"/>
      <c r="N28" s="26"/>
      <c r="O28" s="26"/>
      <c r="P28" s="30">
        <f t="shared" si="0"/>
        <v>0</v>
      </c>
      <c r="Q28" s="26"/>
    </row>
    <row r="29" spans="1:17">
      <c r="A29" s="7" t="s">
        <v>6</v>
      </c>
      <c r="B29" s="24"/>
      <c r="C29" s="24"/>
      <c r="D29" s="47"/>
      <c r="E29" s="24"/>
      <c r="F29" s="24"/>
      <c r="G29" s="24"/>
      <c r="H29" s="24"/>
      <c r="I29" s="24"/>
      <c r="J29" s="24"/>
      <c r="K29" s="24"/>
      <c r="L29" s="24"/>
      <c r="M29" s="24"/>
      <c r="N29" s="26"/>
      <c r="O29" s="26"/>
      <c r="P29" s="30">
        <f t="shared" si="0"/>
        <v>0</v>
      </c>
      <c r="Q29" s="26"/>
    </row>
    <row r="30" spans="1:17">
      <c r="A30" s="7" t="s">
        <v>7</v>
      </c>
      <c r="B30" s="24"/>
      <c r="C30" s="24"/>
      <c r="D30" s="24"/>
      <c r="E30" s="24"/>
      <c r="F30" s="24"/>
      <c r="G30" s="24"/>
      <c r="H30" s="24"/>
      <c r="I30" s="24"/>
      <c r="J30" s="24"/>
      <c r="K30" s="24"/>
      <c r="L30" s="24"/>
      <c r="M30" s="24"/>
      <c r="N30" s="26"/>
      <c r="O30" s="26"/>
      <c r="P30" s="30">
        <f t="shared" si="0"/>
        <v>0</v>
      </c>
      <c r="Q30" s="26"/>
    </row>
    <row r="31" spans="1:17">
      <c r="A31" s="7" t="s">
        <v>8</v>
      </c>
      <c r="B31" s="24"/>
      <c r="C31" s="24"/>
      <c r="D31" s="24"/>
      <c r="E31" s="24"/>
      <c r="F31" s="47"/>
      <c r="G31" s="24"/>
      <c r="H31" s="24"/>
      <c r="I31" s="24"/>
      <c r="J31" s="24"/>
      <c r="K31" s="24"/>
      <c r="L31" s="24"/>
      <c r="M31" s="24"/>
      <c r="N31" s="26"/>
      <c r="O31" s="26"/>
      <c r="P31" s="30">
        <f t="shared" si="0"/>
        <v>0</v>
      </c>
      <c r="Q31" s="26"/>
    </row>
    <row r="32" spans="1:17">
      <c r="A32" s="7" t="s">
        <v>9</v>
      </c>
      <c r="B32" s="24"/>
      <c r="C32" s="24"/>
      <c r="D32" s="24"/>
      <c r="E32" s="24"/>
      <c r="F32" s="24"/>
      <c r="G32" s="24"/>
      <c r="H32" s="24"/>
      <c r="I32" s="24"/>
      <c r="J32" s="24"/>
      <c r="K32" s="24"/>
      <c r="L32" s="24"/>
      <c r="M32" s="24"/>
      <c r="N32" s="26"/>
      <c r="O32" s="26"/>
      <c r="P32" s="30">
        <f t="shared" si="0"/>
        <v>0</v>
      </c>
      <c r="Q32" s="26"/>
    </row>
    <row r="33" spans="1:17">
      <c r="A33" s="6" t="s">
        <v>50</v>
      </c>
      <c r="B33" s="24"/>
      <c r="C33" s="23"/>
      <c r="D33" s="24"/>
      <c r="E33" s="24"/>
      <c r="F33" s="24"/>
      <c r="G33" s="24"/>
      <c r="H33" s="24"/>
      <c r="I33" s="23"/>
      <c r="J33" s="24"/>
      <c r="K33" s="23"/>
      <c r="L33" s="23"/>
      <c r="M33" s="23"/>
      <c r="N33" s="25"/>
      <c r="O33" s="25"/>
      <c r="P33" s="29">
        <f t="shared" si="0"/>
        <v>0</v>
      </c>
      <c r="Q33" s="25"/>
    </row>
    <row r="34" spans="1:17" ht="25.5">
      <c r="A34" s="7" t="s">
        <v>51</v>
      </c>
      <c r="B34" s="24"/>
      <c r="C34" s="24"/>
      <c r="D34" s="24"/>
      <c r="E34" s="47"/>
      <c r="F34" s="24"/>
      <c r="G34" s="24"/>
      <c r="H34" s="24"/>
      <c r="I34" s="24"/>
      <c r="J34" s="24"/>
      <c r="K34" s="24"/>
      <c r="L34" s="24"/>
      <c r="M34" s="24"/>
      <c r="N34" s="26"/>
      <c r="O34" s="26"/>
      <c r="P34" s="30">
        <f t="shared" si="0"/>
        <v>0</v>
      </c>
      <c r="Q34" s="26"/>
    </row>
    <row r="35" spans="1:17">
      <c r="A35" s="7" t="s">
        <v>52</v>
      </c>
      <c r="B35" s="24"/>
      <c r="C35" s="24"/>
      <c r="D35" s="24"/>
      <c r="E35" s="24"/>
      <c r="F35" s="24"/>
      <c r="G35" s="24"/>
      <c r="H35" s="24"/>
      <c r="I35" s="24"/>
      <c r="J35" s="24"/>
      <c r="K35" s="24"/>
      <c r="L35" s="24"/>
      <c r="M35" s="24"/>
      <c r="N35" s="26"/>
      <c r="O35" s="26"/>
      <c r="P35" s="30">
        <f t="shared" si="0"/>
        <v>0</v>
      </c>
      <c r="Q35" s="26"/>
    </row>
    <row r="36" spans="1:17">
      <c r="A36" s="7" t="s">
        <v>53</v>
      </c>
      <c r="B36" s="24"/>
      <c r="C36" s="24"/>
      <c r="D36" s="24"/>
      <c r="E36" s="24"/>
      <c r="F36" s="24"/>
      <c r="G36" s="24"/>
      <c r="H36" s="24"/>
      <c r="I36" s="24"/>
      <c r="J36" s="24"/>
      <c r="K36" s="24"/>
      <c r="L36" s="24"/>
      <c r="M36" s="24"/>
      <c r="N36" s="26"/>
      <c r="O36" s="26"/>
      <c r="P36" s="30">
        <f t="shared" si="0"/>
        <v>0</v>
      </c>
      <c r="Q36" s="26"/>
    </row>
    <row r="37" spans="1:17">
      <c r="A37" s="7" t="s">
        <v>54</v>
      </c>
      <c r="B37" s="24"/>
      <c r="C37" s="24"/>
      <c r="D37" s="24"/>
      <c r="E37" s="24"/>
      <c r="F37" s="24"/>
      <c r="G37" s="24"/>
      <c r="H37" s="24"/>
      <c r="I37" s="24"/>
      <c r="J37" s="24"/>
      <c r="K37" s="24"/>
      <c r="L37" s="24"/>
      <c r="M37" s="24"/>
      <c r="N37" s="26"/>
      <c r="O37" s="26"/>
      <c r="P37" s="30">
        <f t="shared" si="0"/>
        <v>0</v>
      </c>
      <c r="Q37" s="26"/>
    </row>
    <row r="38" spans="1:17">
      <c r="A38" s="11" t="s">
        <v>55</v>
      </c>
      <c r="B38" s="24"/>
      <c r="C38" s="24"/>
      <c r="D38" s="24"/>
      <c r="E38" s="24"/>
      <c r="F38" s="24"/>
      <c r="G38" s="24"/>
      <c r="H38" s="24"/>
      <c r="I38" s="24"/>
      <c r="J38" s="24"/>
      <c r="K38" s="24"/>
      <c r="L38" s="24"/>
      <c r="M38" s="24"/>
      <c r="N38" s="26"/>
      <c r="O38" s="26"/>
      <c r="P38" s="30">
        <f t="shared" si="0"/>
        <v>0</v>
      </c>
      <c r="Q38" s="26"/>
    </row>
    <row r="39" spans="1:17">
      <c r="A39" s="11" t="s">
        <v>56</v>
      </c>
      <c r="B39" s="24"/>
      <c r="C39" s="24"/>
      <c r="D39" s="24"/>
      <c r="E39" s="24"/>
      <c r="F39" s="24"/>
      <c r="G39" s="24"/>
      <c r="H39" s="24"/>
      <c r="I39" s="24"/>
      <c r="J39" s="24"/>
      <c r="K39" s="24"/>
      <c r="L39" s="24"/>
      <c r="M39" s="24"/>
      <c r="N39" s="26"/>
      <c r="O39" s="26"/>
      <c r="P39" s="30">
        <f t="shared" si="0"/>
        <v>0</v>
      </c>
      <c r="Q39" s="26"/>
    </row>
    <row r="40" spans="1:17">
      <c r="A40" s="10" t="s">
        <v>63</v>
      </c>
    </row>
  </sheetData>
  <sheetProtection sheet="1" objects="1" scenarios="1"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B4 E4">
      <formula1>"Jan,Fév,Mars,Avr,Mai,Juin,Juil,Août,Sep,Oct,Nov,Déc"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showGridLines="0" zoomScaleNormal="100" workbookViewId="0">
      <selection activeCell="B2" sqref="B2:F2"/>
    </sheetView>
  </sheetViews>
  <sheetFormatPr baseColWidth="10" defaultColWidth="9.140625" defaultRowHeight="14.25"/>
  <cols>
    <col min="1" max="1" width="41.7109375" style="2" customWidth="1"/>
    <col min="2" max="13" width="8.140625" style="2" customWidth="1"/>
    <col min="14" max="14" width="14.140625" style="2" bestFit="1" customWidth="1"/>
    <col min="15" max="15" width="17.28515625" style="2" bestFit="1" customWidth="1"/>
    <col min="16" max="16" width="12.42578125" style="2" bestFit="1" customWidth="1"/>
    <col min="17" max="17" width="29.7109375" style="2" customWidth="1"/>
    <col min="18" max="16384" width="9.140625" style="2"/>
  </cols>
  <sheetData>
    <row r="1" spans="1:17" ht="28.5" customHeight="1">
      <c r="A1" s="20" t="s">
        <v>28</v>
      </c>
    </row>
    <row r="2" spans="1:17" ht="15">
      <c r="A2" s="10" t="s">
        <v>29</v>
      </c>
      <c r="B2" s="41" t="s">
        <v>10</v>
      </c>
      <c r="C2" s="41"/>
      <c r="D2" s="41"/>
      <c r="E2" s="41"/>
      <c r="F2" s="42"/>
    </row>
    <row r="3" spans="1:17" ht="4.1500000000000004" customHeight="1">
      <c r="A3" s="10"/>
      <c r="B3" s="18"/>
      <c r="C3" s="18"/>
      <c r="D3" s="18"/>
      <c r="E3" s="18"/>
    </row>
    <row r="4" spans="1:17">
      <c r="A4" s="10" t="s">
        <v>30</v>
      </c>
      <c r="B4" s="22" t="s">
        <v>65</v>
      </c>
      <c r="C4" s="35">
        <v>2013</v>
      </c>
      <c r="D4" s="19" t="s">
        <v>37</v>
      </c>
      <c r="E4" s="22" t="s">
        <v>64</v>
      </c>
      <c r="F4" s="35">
        <v>2014</v>
      </c>
      <c r="G4" s="4"/>
      <c r="H4" s="4"/>
      <c r="I4" s="4"/>
      <c r="J4" s="4"/>
      <c r="K4" s="4"/>
      <c r="L4" s="4"/>
      <c r="M4" s="4"/>
      <c r="N4" s="5"/>
      <c r="O4" s="5"/>
      <c r="P4" s="5"/>
      <c r="Q4" s="4"/>
    </row>
    <row r="5" spans="1:17" ht="21" customHeight="1">
      <c r="A5" s="10"/>
      <c r="B5" s="21" t="s">
        <v>35</v>
      </c>
      <c r="C5" s="21" t="s">
        <v>36</v>
      </c>
      <c r="D5" s="19"/>
      <c r="E5" s="21" t="s">
        <v>35</v>
      </c>
      <c r="F5" s="21" t="s">
        <v>36</v>
      </c>
      <c r="G5" s="4"/>
      <c r="H5" s="4"/>
      <c r="I5" s="4"/>
      <c r="J5" s="4"/>
      <c r="K5" s="4"/>
      <c r="L5" s="4"/>
      <c r="M5" s="4"/>
      <c r="N5" s="5"/>
      <c r="O5" s="5"/>
      <c r="P5" s="5"/>
      <c r="Q5" s="4"/>
    </row>
    <row r="6" spans="1:17">
      <c r="A6" s="10" t="s">
        <v>31</v>
      </c>
      <c r="B6" s="9"/>
      <c r="C6" s="9"/>
      <c r="D6" s="3"/>
      <c r="E6" s="4"/>
      <c r="F6" s="4"/>
      <c r="G6" s="4"/>
      <c r="H6" s="4"/>
      <c r="I6" s="4"/>
      <c r="J6" s="4"/>
      <c r="K6" s="4"/>
      <c r="L6" s="4"/>
      <c r="M6" s="4"/>
      <c r="N6" s="5"/>
      <c r="O6" s="5"/>
      <c r="P6" s="5"/>
      <c r="Q6" s="4"/>
    </row>
    <row r="7" spans="1:17" ht="4.1500000000000004" customHeight="1">
      <c r="A7" s="10"/>
      <c r="B7" s="9"/>
      <c r="C7" s="9"/>
      <c r="D7" s="3"/>
      <c r="E7" s="4"/>
      <c r="F7" s="4"/>
      <c r="G7" s="4"/>
      <c r="H7" s="4"/>
      <c r="I7" s="4"/>
      <c r="J7" s="4"/>
      <c r="K7" s="4"/>
      <c r="L7" s="4"/>
      <c r="M7" s="4"/>
      <c r="N7" s="5"/>
      <c r="O7" s="5"/>
      <c r="P7" s="5"/>
      <c r="Q7" s="4"/>
    </row>
    <row r="8" spans="1:17" ht="15">
      <c r="A8" s="10" t="s">
        <v>32</v>
      </c>
      <c r="B8" s="46" t="s">
        <v>73</v>
      </c>
      <c r="C8" s="46"/>
      <c r="D8" s="46"/>
      <c r="E8" s="46"/>
      <c r="F8" s="46"/>
      <c r="G8" s="46"/>
      <c r="H8" s="46"/>
      <c r="I8" s="46"/>
      <c r="J8" s="46"/>
      <c r="K8" s="46"/>
      <c r="L8" s="46"/>
      <c r="M8" s="46"/>
      <c r="N8" s="46"/>
      <c r="O8" s="46"/>
      <c r="P8" s="42"/>
      <c r="Q8" s="42"/>
    </row>
    <row r="9" spans="1:17" ht="15">
      <c r="A9" s="10" t="s">
        <v>33</v>
      </c>
      <c r="B9" s="46" t="s">
        <v>66</v>
      </c>
      <c r="C9" s="46"/>
      <c r="D9" s="46"/>
      <c r="E9" s="46"/>
      <c r="F9" s="46"/>
      <c r="G9" s="46"/>
      <c r="H9" s="46"/>
      <c r="I9" s="46"/>
      <c r="J9" s="46"/>
      <c r="K9" s="46"/>
      <c r="L9" s="46"/>
      <c r="M9" s="46"/>
      <c r="N9" s="46"/>
      <c r="O9" s="46"/>
      <c r="P9" s="42"/>
      <c r="Q9" s="42"/>
    </row>
    <row r="10" spans="1:17" ht="13.5" customHeight="1">
      <c r="A10" s="10"/>
      <c r="B10" s="46" t="s">
        <v>67</v>
      </c>
      <c r="C10" s="46"/>
      <c r="D10" s="46"/>
      <c r="E10" s="46"/>
      <c r="F10" s="46"/>
      <c r="G10" s="46"/>
      <c r="H10" s="46"/>
      <c r="I10" s="46"/>
      <c r="J10" s="46"/>
      <c r="K10" s="46"/>
      <c r="L10" s="46"/>
      <c r="M10" s="46"/>
      <c r="N10" s="46"/>
      <c r="O10" s="46"/>
      <c r="P10" s="42"/>
      <c r="Q10" s="42"/>
    </row>
    <row r="11" spans="1:17" ht="3.6" customHeight="1">
      <c r="A11" s="10"/>
      <c r="B11" s="8"/>
      <c r="C11" s="3"/>
      <c r="D11" s="3"/>
      <c r="E11" s="4"/>
      <c r="F11" s="4"/>
      <c r="G11" s="4"/>
      <c r="H11" s="4"/>
      <c r="I11" s="4"/>
      <c r="J11" s="4"/>
      <c r="K11" s="4"/>
      <c r="L11" s="4"/>
      <c r="M11" s="4"/>
      <c r="N11" s="5"/>
      <c r="O11" s="5"/>
      <c r="P11" s="5"/>
      <c r="Q11" s="4"/>
    </row>
    <row r="12" spans="1:17">
      <c r="A12" s="10" t="s">
        <v>34</v>
      </c>
      <c r="B12" s="3"/>
      <c r="C12" s="3"/>
      <c r="D12" s="3"/>
      <c r="E12" s="4"/>
      <c r="F12" s="4"/>
      <c r="G12" s="4"/>
      <c r="H12" s="4"/>
      <c r="I12" s="4"/>
      <c r="J12" s="4"/>
      <c r="K12" s="4"/>
      <c r="L12" s="4"/>
      <c r="M12" s="4"/>
      <c r="N12" s="5"/>
      <c r="O12" s="5"/>
      <c r="P12" s="5"/>
      <c r="Q12" s="4"/>
    </row>
    <row r="13" spans="1:17" ht="25.5" customHeight="1">
      <c r="A13" s="43" t="s">
        <v>57</v>
      </c>
      <c r="B13" s="44" t="s">
        <v>58</v>
      </c>
      <c r="C13" s="44"/>
      <c r="D13" s="44"/>
      <c r="E13" s="44"/>
      <c r="F13" s="44"/>
      <c r="G13" s="44"/>
      <c r="H13" s="44"/>
      <c r="I13" s="44"/>
      <c r="J13" s="44"/>
      <c r="K13" s="44"/>
      <c r="L13" s="44"/>
      <c r="M13" s="44"/>
      <c r="N13" s="1" t="s">
        <v>59</v>
      </c>
      <c r="O13" s="1" t="s">
        <v>60</v>
      </c>
      <c r="P13" s="37" t="s">
        <v>61</v>
      </c>
      <c r="Q13" s="45" t="s">
        <v>62</v>
      </c>
    </row>
    <row r="14" spans="1:17">
      <c r="A14" s="43"/>
      <c r="B14" s="36" t="str">
        <f>IF(B4=0,"",B4)</f>
        <v>Mai</v>
      </c>
      <c r="C14" s="36" t="str">
        <f>IF($B$4="Jan","Fév",IF($B$4="Fév","Mars",IF($B$4="Mars","Avr",IF($B$4="Avr","Mai",IF($B$4="Mai","Juin",IF($B$4="Juin","Juil",IF($B$4="Juil","Août",IF($B$4="Août","Sep",IF($B$4="Sep","Oct",IF($B$4="Oct","Nov",IF($B$4="Nov","Déc",IF($B$4="Déc","Jan",""))))))))))))</f>
        <v>Juin</v>
      </c>
      <c r="D14" s="36" t="str">
        <f>IF($B$4="Jan","Mars",IF($B$4="Fév","Avr",IF($B$4="Mars","Mai",IF($B$4="Avr","Juin",IF($B$4="Mai","Juil",IF($B$4="Juin","Août",IF($B$4="Juil","Sep",IF($B$4="Août","Oct",IF($B$4="Sep","Nov",IF($B$4="Oct","Déc",IF($B$4="Nov","Jan",IF($B$4="Déc","Fév",""))))))))))))</f>
        <v>Juil</v>
      </c>
      <c r="E14" s="36" t="str">
        <f>IF($B$4="Jan","Avr",IF($B$4="Fév","Mai",IF($B$4="Mars","Juin",IF($B$4="Avr","Juil",IF($B$4="Mai","Août",IF($B$4="Juin","Sep",IF($B$4="Juil","Oct",IF($B$4="Août","Nov",IF($B$4="Sep","Déc",IF($B$4="Oct","Jan",IF($B$4="Nov","Fév",IF($B$4="Déc","Mars",""))))))))))))</f>
        <v>Août</v>
      </c>
      <c r="F14" s="36" t="str">
        <f>IF($B$4="Jan","Mai",IF($B$4="Fév","Juin",IF($B$4="Mars","Juil",IF($B$4="Avr","Août",IF($B$4="Mai","Sep",IF($B$4="Juin","Oct",IF($B$4="Juil","Nov",IF($B$4="Août","Déc",IF($B$4="Sep","Jan",IF($B$4="Oct","Fév",IF($B$4="Nov","Mars",IF($B$4="Déc","Avr",""))))))))))))</f>
        <v>Sep</v>
      </c>
      <c r="G14" s="36" t="str">
        <f>IF($B$4="Jan","Juin",IF($B$4="Fév","Juil",IF($B$4="Mars","Août",IF($B$4="Avr","Sep",IF($B$4="Mai","Oct",IF($B$4="Juin","Nov",IF($B$4="Juil","Déc",IF($B$4="Août","Jan",IF($B$4="Sep","Fév",IF($B$4="Oct","Mars",IF($B$4="Nov","Avr",IF($B$4="Déc","Mai",""))))))))))))</f>
        <v>Oct</v>
      </c>
      <c r="H14" s="36" t="str">
        <f>IF($B$4="Jan","Juil",IF($B$4="Fév","Août",IF($B$4="Mars","Sep",IF($B$4="Avr","Oct",IF($B$4="Mai","Nov",IF($B$4="Juin","Déc",IF($B$4="Juil","Jan",IF($B$4="Août","Fév",IF($B$4="Sep","Mars",IF($B$4="Oct","Avr",IF($B$4="Nov","Mai",IF($B$4="Déc","Juin",""))))))))))))</f>
        <v>Nov</v>
      </c>
      <c r="I14" s="36" t="str">
        <f>IF($B$4="Jan","Août",IF($B$4="Fév","Sep",IF($B$4="Mars","Oct",IF($B$4="Avr","Nov",IF($B$4="Mai","Déc",IF($B$4="Juin","Jan",IF($B$4="Juil","Fév",IF($B$4="Août","Mars",IF($B$4="Sep","Avr",IF($B$4="Oct","Mai",IF($B$4="Nov","Juin",IF($B$4="Déc","Juil",""))))))))))))</f>
        <v>Déc</v>
      </c>
      <c r="J14" s="36" t="str">
        <f>IF($B$4="Jan","Sep",IF($B$4="Fév","Oct",IF($B$4="Mars","Nov",IF($B$4="Avr","Déc",IF($B$4="Mai","Jan",IF($B$4="Juin","Fév",IF($B$4="Juil","Mars",IF($B$4="Août","Avr",IF($B$4="Sep","Mai",IF($B$4="Oct","Juin",IF($B$4="Nov","Juil",IF($B$4="Déc","Août",""))))))))))))</f>
        <v>Jan</v>
      </c>
      <c r="K14" s="36" t="str">
        <f>IF($B$4="Jan","Oct",IF($B$4="Fév","Nov",IF($B$4="Mars","Déc",IF($B$4="Avr","Jan",IF($B$4="Mai","Fév",IF($B$4="Juin","Mars",IF($B$4="Juil","Avr",IF($B$4="Août","Mai",IF($B$4="Sep","Juin",IF($B$4="Oct","Juil",IF($B$4="Nov","Août",IF($B$4="Déc","Sep",""))))))))))))</f>
        <v>Fév</v>
      </c>
      <c r="L14" s="36" t="str">
        <f>IF($B$4="Jan","Nov",IF($B$4="Fév","Déc",IF($B$4="Mars","Jan",IF($B$4="Avr","Fév",IF($B$4="Mai","Mars",IF($B$4="Juin","Avr",IF($B$4="Juil","Mai",IF($B$4="Août","Juin",IF($B$4="Sep","Juil",IF($B$4="Oct","Août",IF($B$4="Nov","Sep",IF($B$4="Déc","Oct",""))))))))))))</f>
        <v>Mars</v>
      </c>
      <c r="M14" s="36" t="str">
        <f>IF($B$4="Jan","Déc",IF($B$4="Fév","Jan",IF($B$4="Mars","Fév",IF($B$4="Avr","Mars",IF($B$4="Mai","Avr",IF($B$4="Juin","Mai",IF($B$4="Juil","Juin",IF($B$4="Août","Juil",IF($B$4="Sep","Août",IF($B$4="Oct","Sep",IF($B$4="Nov","Oct",IF($B$4="Déc","Nov",""))))))))))))</f>
        <v>Avr</v>
      </c>
      <c r="N14" s="1" t="s">
        <v>1</v>
      </c>
      <c r="O14" s="1" t="s">
        <v>1</v>
      </c>
      <c r="P14" s="1" t="s">
        <v>1</v>
      </c>
      <c r="Q14" s="45"/>
    </row>
    <row r="15" spans="1:17">
      <c r="A15" s="6" t="s">
        <v>38</v>
      </c>
      <c r="B15" s="31"/>
      <c r="C15" s="31"/>
      <c r="D15" s="24"/>
      <c r="E15" s="24"/>
      <c r="F15" s="24"/>
      <c r="G15" s="24"/>
      <c r="H15" s="24"/>
      <c r="I15" s="24"/>
      <c r="J15" s="24"/>
      <c r="K15" s="24"/>
      <c r="L15" s="24"/>
      <c r="M15" s="24"/>
      <c r="N15" s="25">
        <v>10600</v>
      </c>
      <c r="O15" s="25">
        <v>6360</v>
      </c>
      <c r="P15" s="29">
        <f>N15-O15</f>
        <v>4240</v>
      </c>
      <c r="Q15" s="25" t="s">
        <v>68</v>
      </c>
    </row>
    <row r="16" spans="1:17">
      <c r="A16" s="7" t="s">
        <v>39</v>
      </c>
      <c r="B16" s="32"/>
      <c r="C16" s="24"/>
      <c r="D16" s="24"/>
      <c r="E16" s="24"/>
      <c r="F16" s="24"/>
      <c r="G16" s="24"/>
      <c r="H16" s="24"/>
      <c r="I16" s="24"/>
      <c r="J16" s="24"/>
      <c r="K16" s="24"/>
      <c r="L16" s="24"/>
      <c r="M16" s="24"/>
      <c r="N16" s="26">
        <v>5300</v>
      </c>
      <c r="O16" s="26">
        <v>3180</v>
      </c>
      <c r="P16" s="30">
        <f t="shared" ref="P16:P39" si="0">N16-O16</f>
        <v>2120</v>
      </c>
      <c r="Q16" s="26" t="s">
        <v>69</v>
      </c>
    </row>
    <row r="17" spans="1:17">
      <c r="A17" s="7" t="s">
        <v>40</v>
      </c>
      <c r="B17" s="24"/>
      <c r="C17" s="32"/>
      <c r="D17" s="24"/>
      <c r="E17" s="24"/>
      <c r="F17" s="24"/>
      <c r="G17" s="24"/>
      <c r="H17" s="24"/>
      <c r="I17" s="24"/>
      <c r="J17" s="24"/>
      <c r="K17" s="24"/>
      <c r="L17" s="24"/>
      <c r="M17" s="24"/>
      <c r="N17" s="26">
        <v>5300</v>
      </c>
      <c r="O17" s="26">
        <v>3180</v>
      </c>
      <c r="P17" s="30">
        <f t="shared" si="0"/>
        <v>2120</v>
      </c>
      <c r="Q17" s="26" t="s">
        <v>69</v>
      </c>
    </row>
    <row r="18" spans="1:17">
      <c r="A18" s="6" t="s">
        <v>41</v>
      </c>
      <c r="B18" s="24"/>
      <c r="C18" s="24"/>
      <c r="D18" s="24"/>
      <c r="E18" s="24"/>
      <c r="F18" s="31"/>
      <c r="G18" s="23"/>
      <c r="H18" s="24"/>
      <c r="I18" s="24"/>
      <c r="J18" s="31"/>
      <c r="K18" s="24"/>
      <c r="L18" s="23"/>
      <c r="M18" s="24"/>
      <c r="N18" s="25">
        <v>14000</v>
      </c>
      <c r="O18" s="25">
        <v>0</v>
      </c>
      <c r="P18" s="29">
        <f t="shared" si="0"/>
        <v>14000</v>
      </c>
      <c r="Q18" s="25" t="s">
        <v>0</v>
      </c>
    </row>
    <row r="19" spans="1:17" ht="25.5">
      <c r="A19" s="7" t="s">
        <v>42</v>
      </c>
      <c r="B19" s="24"/>
      <c r="C19" s="24"/>
      <c r="D19" s="24"/>
      <c r="E19" s="24"/>
      <c r="F19" s="32"/>
      <c r="G19" s="24"/>
      <c r="H19" s="24"/>
      <c r="I19" s="24"/>
      <c r="J19" s="24"/>
      <c r="K19" s="24"/>
      <c r="L19" s="24"/>
      <c r="M19" s="24"/>
      <c r="N19" s="26">
        <v>7000</v>
      </c>
      <c r="O19" s="26">
        <v>0</v>
      </c>
      <c r="P19" s="30">
        <f t="shared" si="0"/>
        <v>7000</v>
      </c>
      <c r="Q19" s="26" t="s">
        <v>0</v>
      </c>
    </row>
    <row r="20" spans="1:17" ht="25.5">
      <c r="A20" s="7" t="s">
        <v>43</v>
      </c>
      <c r="B20" s="24"/>
      <c r="C20" s="24"/>
      <c r="D20" s="24"/>
      <c r="E20" s="24"/>
      <c r="F20" s="24"/>
      <c r="G20" s="27"/>
      <c r="H20" s="24"/>
      <c r="I20" s="24"/>
      <c r="J20" s="32"/>
      <c r="K20" s="24"/>
      <c r="L20" s="24"/>
      <c r="M20" s="24"/>
      <c r="N20" s="26">
        <v>7000</v>
      </c>
      <c r="O20" s="26">
        <v>0</v>
      </c>
      <c r="P20" s="30">
        <f t="shared" si="0"/>
        <v>7000</v>
      </c>
      <c r="Q20" s="26" t="s">
        <v>0</v>
      </c>
    </row>
    <row r="21" spans="1:17">
      <c r="A21" s="6" t="s">
        <v>44</v>
      </c>
      <c r="B21" s="24"/>
      <c r="C21" s="24"/>
      <c r="D21" s="24"/>
      <c r="E21" s="24"/>
      <c r="F21" s="24"/>
      <c r="G21" s="31"/>
      <c r="H21" s="24"/>
      <c r="I21" s="24"/>
      <c r="J21" s="23"/>
      <c r="K21" s="24"/>
      <c r="L21" s="23"/>
      <c r="M21" s="24"/>
      <c r="N21" s="25">
        <v>7000</v>
      </c>
      <c r="O21" s="25">
        <v>0</v>
      </c>
      <c r="P21" s="29">
        <f t="shared" si="0"/>
        <v>7000</v>
      </c>
      <c r="Q21" s="25" t="s">
        <v>0</v>
      </c>
    </row>
    <row r="22" spans="1:17">
      <c r="A22" s="6" t="s">
        <v>45</v>
      </c>
      <c r="B22" s="24"/>
      <c r="C22" s="24"/>
      <c r="D22" s="24"/>
      <c r="E22" s="24"/>
      <c r="F22" s="31"/>
      <c r="G22" s="24"/>
      <c r="H22" s="24"/>
      <c r="I22" s="24"/>
      <c r="J22" s="24"/>
      <c r="K22" s="24"/>
      <c r="L22" s="31"/>
      <c r="M22" s="23"/>
      <c r="N22" s="25">
        <v>63678</v>
      </c>
      <c r="O22" s="25">
        <v>0</v>
      </c>
      <c r="P22" s="29">
        <f t="shared" si="0"/>
        <v>63678</v>
      </c>
      <c r="Q22" s="25" t="s">
        <v>0</v>
      </c>
    </row>
    <row r="23" spans="1:17">
      <c r="A23" s="7" t="s">
        <v>46</v>
      </c>
      <c r="B23" s="24"/>
      <c r="C23" s="24"/>
      <c r="D23" s="24"/>
      <c r="E23" s="24"/>
      <c r="F23" s="24"/>
      <c r="G23" s="24"/>
      <c r="H23" s="24"/>
      <c r="I23" s="24"/>
      <c r="J23" s="24"/>
      <c r="K23" s="24"/>
      <c r="L23" s="32"/>
      <c r="M23" s="24"/>
      <c r="N23" s="26">
        <v>54483.549999999996</v>
      </c>
      <c r="O23" s="26">
        <v>0</v>
      </c>
      <c r="P23" s="30">
        <f t="shared" si="0"/>
        <v>54483.549999999996</v>
      </c>
      <c r="Q23" s="26" t="s">
        <v>0</v>
      </c>
    </row>
    <row r="24" spans="1:17">
      <c r="A24" s="7" t="s">
        <v>47</v>
      </c>
      <c r="B24" s="24"/>
      <c r="C24" s="24"/>
      <c r="D24" s="24"/>
      <c r="E24" s="24"/>
      <c r="F24" s="32"/>
      <c r="G24" s="24"/>
      <c r="H24" s="24"/>
      <c r="I24" s="24"/>
      <c r="J24" s="24"/>
      <c r="K24" s="24"/>
      <c r="L24" s="24"/>
      <c r="M24" s="24"/>
      <c r="N24" s="26">
        <v>1766.5999999999997</v>
      </c>
      <c r="O24" s="26">
        <v>0</v>
      </c>
      <c r="P24" s="30">
        <f t="shared" si="0"/>
        <v>1766.5999999999997</v>
      </c>
      <c r="Q24" s="26" t="s">
        <v>0</v>
      </c>
    </row>
    <row r="25" spans="1:17" ht="12.75" customHeight="1">
      <c r="A25" s="7" t="s">
        <v>48</v>
      </c>
      <c r="B25" s="24"/>
      <c r="C25" s="24"/>
      <c r="D25" s="24"/>
      <c r="E25" s="24"/>
      <c r="F25" s="32"/>
      <c r="G25" s="24"/>
      <c r="H25" s="24"/>
      <c r="I25" s="24"/>
      <c r="J25" s="24"/>
      <c r="K25" s="24"/>
      <c r="L25" s="24"/>
      <c r="M25" s="24"/>
      <c r="N25" s="26">
        <v>7427.7499999999991</v>
      </c>
      <c r="O25" s="26">
        <v>0</v>
      </c>
      <c r="P25" s="30">
        <f t="shared" si="0"/>
        <v>7427.7499999999991</v>
      </c>
      <c r="Q25" s="26" t="s">
        <v>0</v>
      </c>
    </row>
    <row r="26" spans="1:17">
      <c r="A26" s="6" t="s">
        <v>49</v>
      </c>
      <c r="B26" s="24"/>
      <c r="C26" s="24"/>
      <c r="D26" s="24"/>
      <c r="E26" s="24"/>
      <c r="F26" s="28"/>
      <c r="G26" s="24"/>
      <c r="H26" s="31"/>
      <c r="I26" s="31"/>
      <c r="J26" s="24"/>
      <c r="K26" s="24"/>
      <c r="L26" s="24"/>
      <c r="M26" s="24"/>
      <c r="N26" s="25">
        <v>326901</v>
      </c>
      <c r="O26" s="25">
        <v>0</v>
      </c>
      <c r="P26" s="29">
        <f t="shared" si="0"/>
        <v>326901</v>
      </c>
      <c r="Q26" s="25" t="s">
        <v>0</v>
      </c>
    </row>
    <row r="27" spans="1:17">
      <c r="A27" s="7" t="s">
        <v>4</v>
      </c>
      <c r="B27" s="24"/>
      <c r="C27" s="24"/>
      <c r="D27" s="24"/>
      <c r="E27" s="24"/>
      <c r="F27" s="24"/>
      <c r="G27" s="24"/>
      <c r="H27" s="32"/>
      <c r="I27" s="33"/>
      <c r="J27" s="24"/>
      <c r="K27" s="24"/>
      <c r="L27" s="24"/>
      <c r="M27" s="24"/>
      <c r="N27" s="26">
        <v>54483.549999999996</v>
      </c>
      <c r="O27" s="26">
        <v>0</v>
      </c>
      <c r="P27" s="30">
        <f t="shared" si="0"/>
        <v>54483.549999999996</v>
      </c>
      <c r="Q27" s="26" t="s">
        <v>0</v>
      </c>
    </row>
    <row r="28" spans="1:17">
      <c r="A28" s="7" t="s">
        <v>5</v>
      </c>
      <c r="B28" s="24"/>
      <c r="C28" s="24"/>
      <c r="D28" s="24"/>
      <c r="E28" s="24"/>
      <c r="F28" s="24"/>
      <c r="G28" s="24"/>
      <c r="H28" s="32"/>
      <c r="I28" s="33"/>
      <c r="J28" s="24"/>
      <c r="K28" s="24"/>
      <c r="L28" s="24"/>
      <c r="M28" s="24"/>
      <c r="N28" s="26">
        <v>54483.549999999996</v>
      </c>
      <c r="O28" s="26">
        <v>0</v>
      </c>
      <c r="P28" s="30">
        <f t="shared" si="0"/>
        <v>54483.549999999996</v>
      </c>
      <c r="Q28" s="26" t="s">
        <v>0</v>
      </c>
    </row>
    <row r="29" spans="1:17">
      <c r="A29" s="7" t="s">
        <v>6</v>
      </c>
      <c r="B29" s="24"/>
      <c r="C29" s="24"/>
      <c r="D29" s="24"/>
      <c r="E29" s="24"/>
      <c r="F29" s="24"/>
      <c r="G29" s="24"/>
      <c r="H29" s="32"/>
      <c r="I29" s="33"/>
      <c r="J29" s="24"/>
      <c r="K29" s="24"/>
      <c r="L29" s="24"/>
      <c r="M29" s="24"/>
      <c r="N29" s="26">
        <v>54483.549999999996</v>
      </c>
      <c r="O29" s="26">
        <v>0</v>
      </c>
      <c r="P29" s="30">
        <f t="shared" si="0"/>
        <v>54483.549999999996</v>
      </c>
      <c r="Q29" s="26" t="s">
        <v>0</v>
      </c>
    </row>
    <row r="30" spans="1:17">
      <c r="A30" s="7" t="s">
        <v>7</v>
      </c>
      <c r="B30" s="24"/>
      <c r="C30" s="24"/>
      <c r="D30" s="24"/>
      <c r="E30" s="24"/>
      <c r="F30" s="24"/>
      <c r="G30" s="24"/>
      <c r="H30" s="24"/>
      <c r="I30" s="32"/>
      <c r="J30" s="24"/>
      <c r="K30" s="24"/>
      <c r="L30" s="24"/>
      <c r="M30" s="24"/>
      <c r="N30" s="26">
        <v>54483.549999999996</v>
      </c>
      <c r="O30" s="26">
        <v>0</v>
      </c>
      <c r="P30" s="30">
        <f t="shared" si="0"/>
        <v>54483.549999999996</v>
      </c>
      <c r="Q30" s="26" t="s">
        <v>0</v>
      </c>
    </row>
    <row r="31" spans="1:17">
      <c r="A31" s="7" t="s">
        <v>8</v>
      </c>
      <c r="B31" s="24"/>
      <c r="C31" s="24"/>
      <c r="D31" s="24"/>
      <c r="E31" s="24"/>
      <c r="F31" s="24"/>
      <c r="G31" s="24"/>
      <c r="H31" s="24"/>
      <c r="I31" s="32"/>
      <c r="J31" s="24"/>
      <c r="K31" s="24"/>
      <c r="L31" s="24"/>
      <c r="M31" s="24"/>
      <c r="N31" s="26">
        <v>54483.549999999996</v>
      </c>
      <c r="O31" s="26">
        <v>0</v>
      </c>
      <c r="P31" s="30">
        <f t="shared" si="0"/>
        <v>54483.549999999996</v>
      </c>
      <c r="Q31" s="26" t="s">
        <v>0</v>
      </c>
    </row>
    <row r="32" spans="1:17">
      <c r="A32" s="7" t="s">
        <v>9</v>
      </c>
      <c r="B32" s="24"/>
      <c r="C32" s="24"/>
      <c r="D32" s="24"/>
      <c r="E32" s="24"/>
      <c r="F32" s="24"/>
      <c r="G32" s="24"/>
      <c r="H32" s="24"/>
      <c r="I32" s="32"/>
      <c r="J32" s="24"/>
      <c r="K32" s="24"/>
      <c r="L32" s="24"/>
      <c r="M32" s="24"/>
      <c r="N32" s="26">
        <v>54483.549999999996</v>
      </c>
      <c r="O32" s="26">
        <v>0</v>
      </c>
      <c r="P32" s="30">
        <f t="shared" si="0"/>
        <v>54483.549999999996</v>
      </c>
      <c r="Q32" s="26" t="s">
        <v>0</v>
      </c>
    </row>
    <row r="33" spans="1:17">
      <c r="A33" s="6" t="s">
        <v>50</v>
      </c>
      <c r="B33" s="24"/>
      <c r="C33" s="23"/>
      <c r="D33" s="24"/>
      <c r="E33" s="24"/>
      <c r="F33" s="24"/>
      <c r="G33" s="24"/>
      <c r="H33" s="24"/>
      <c r="I33" s="23"/>
      <c r="J33" s="24"/>
      <c r="K33" s="31"/>
      <c r="L33" s="23"/>
      <c r="M33" s="31"/>
      <c r="N33" s="25">
        <v>29400</v>
      </c>
      <c r="O33" s="25">
        <v>14700</v>
      </c>
      <c r="P33" s="29">
        <f t="shared" si="0"/>
        <v>14700</v>
      </c>
      <c r="Q33" s="25" t="s">
        <v>70</v>
      </c>
    </row>
    <row r="34" spans="1:17" ht="25.5">
      <c r="A34" s="7" t="s">
        <v>51</v>
      </c>
      <c r="B34" s="24"/>
      <c r="C34" s="24"/>
      <c r="D34" s="24"/>
      <c r="E34" s="24"/>
      <c r="F34" s="24"/>
      <c r="G34" s="24"/>
      <c r="H34" s="24"/>
      <c r="I34" s="24"/>
      <c r="J34" s="24"/>
      <c r="K34" s="32"/>
      <c r="L34" s="24"/>
      <c r="M34" s="24"/>
      <c r="N34" s="26">
        <v>13500</v>
      </c>
      <c r="O34" s="26">
        <v>13500</v>
      </c>
      <c r="P34" s="30">
        <f t="shared" si="0"/>
        <v>0</v>
      </c>
      <c r="Q34" s="26" t="s">
        <v>71</v>
      </c>
    </row>
    <row r="35" spans="1:17">
      <c r="A35" s="7" t="s">
        <v>52</v>
      </c>
      <c r="B35" s="24"/>
      <c r="C35" s="24"/>
      <c r="D35" s="24"/>
      <c r="E35" s="24"/>
      <c r="F35" s="24"/>
      <c r="G35" s="24"/>
      <c r="H35" s="24"/>
      <c r="I35" s="24"/>
      <c r="J35" s="24"/>
      <c r="K35" s="32"/>
      <c r="L35" s="24"/>
      <c r="M35" s="24"/>
      <c r="N35" s="26">
        <v>1200</v>
      </c>
      <c r="O35" s="26">
        <v>1200</v>
      </c>
      <c r="P35" s="30">
        <f t="shared" si="0"/>
        <v>0</v>
      </c>
      <c r="Q35" s="26" t="s">
        <v>72</v>
      </c>
    </row>
    <row r="36" spans="1:17">
      <c r="A36" s="7" t="s">
        <v>53</v>
      </c>
      <c r="B36" s="24"/>
      <c r="C36" s="24"/>
      <c r="D36" s="24"/>
      <c r="E36" s="24"/>
      <c r="F36" s="24"/>
      <c r="G36" s="24"/>
      <c r="H36" s="24"/>
      <c r="I36" s="24"/>
      <c r="J36" s="24"/>
      <c r="K36" s="32"/>
      <c r="L36" s="24"/>
      <c r="M36" s="24"/>
      <c r="N36" s="26"/>
      <c r="O36" s="26"/>
      <c r="P36" s="30">
        <f t="shared" si="0"/>
        <v>0</v>
      </c>
      <c r="Q36" s="26"/>
    </row>
    <row r="37" spans="1:17">
      <c r="A37" s="7" t="s">
        <v>54</v>
      </c>
      <c r="B37" s="24"/>
      <c r="C37" s="24"/>
      <c r="D37" s="24"/>
      <c r="E37" s="24"/>
      <c r="F37" s="24"/>
      <c r="G37" s="24"/>
      <c r="H37" s="24"/>
      <c r="I37" s="24"/>
      <c r="J37" s="24"/>
      <c r="K37" s="24"/>
      <c r="L37" s="24"/>
      <c r="M37" s="32"/>
      <c r="N37" s="26">
        <v>13500</v>
      </c>
      <c r="O37" s="26">
        <v>13500</v>
      </c>
      <c r="P37" s="30">
        <f t="shared" si="0"/>
        <v>0</v>
      </c>
      <c r="Q37" s="26" t="s">
        <v>71</v>
      </c>
    </row>
    <row r="38" spans="1:17">
      <c r="A38" s="11" t="s">
        <v>55</v>
      </c>
      <c r="B38" s="24"/>
      <c r="C38" s="24"/>
      <c r="D38" s="24"/>
      <c r="E38" s="24"/>
      <c r="F38" s="24"/>
      <c r="G38" s="24"/>
      <c r="H38" s="24"/>
      <c r="I38" s="24"/>
      <c r="J38" s="24"/>
      <c r="K38" s="24"/>
      <c r="L38" s="24"/>
      <c r="M38" s="34"/>
      <c r="N38" s="26">
        <v>600</v>
      </c>
      <c r="O38" s="26">
        <v>600</v>
      </c>
      <c r="P38" s="30">
        <f t="shared" si="0"/>
        <v>0</v>
      </c>
      <c r="Q38" s="26" t="s">
        <v>72</v>
      </c>
    </row>
    <row r="39" spans="1:17">
      <c r="A39" s="11" t="s">
        <v>56</v>
      </c>
      <c r="B39" s="24"/>
      <c r="C39" s="24"/>
      <c r="D39" s="24"/>
      <c r="E39" s="24"/>
      <c r="F39" s="24"/>
      <c r="G39" s="24"/>
      <c r="H39" s="24"/>
      <c r="I39" s="24"/>
      <c r="J39" s="24"/>
      <c r="K39" s="24"/>
      <c r="L39" s="24"/>
      <c r="M39" s="34"/>
      <c r="N39" s="26">
        <v>600</v>
      </c>
      <c r="O39" s="26">
        <v>600</v>
      </c>
      <c r="P39" s="30">
        <f t="shared" si="0"/>
        <v>0</v>
      </c>
      <c r="Q39" s="26" t="s">
        <v>72</v>
      </c>
    </row>
    <row r="40" spans="1:17">
      <c r="A40" s="10" t="s">
        <v>63</v>
      </c>
    </row>
  </sheetData>
  <sheetProtection sheet="1" objects="1" scenarios="1" formatCells="0"/>
  <mergeCells count="7">
    <mergeCell ref="B2:F2"/>
    <mergeCell ref="B8:Q8"/>
    <mergeCell ref="B9:Q9"/>
    <mergeCell ref="B10:Q10"/>
    <mergeCell ref="A13:A14"/>
    <mergeCell ref="B13:M13"/>
    <mergeCell ref="Q13:Q14"/>
  </mergeCells>
  <dataValidations count="2">
    <dataValidation type="list" allowBlank="1" showInputMessage="1" showErrorMessage="1" sqref="B4 E4">
      <formula1>"Jan,Fév,Mars,Avr,Mai,Juin,Juil,Août,Sep,Oct,Nov,Déc"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2733675</xdr:colOff>
                    <xdr:row>38</xdr:row>
                    <xdr:rowOff>161925</xdr:rowOff>
                  </from>
                  <to>
                    <xdr:col>7</xdr:col>
                    <xdr:colOff>295275</xdr:colOff>
                    <xdr:row>40</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104775</xdr:colOff>
                    <xdr:row>38</xdr:row>
                    <xdr:rowOff>171450</xdr:rowOff>
                  </from>
                  <to>
                    <xdr:col>11</xdr:col>
                    <xdr:colOff>104775</xdr:colOff>
                    <xdr:row>40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709D57-6038-43CD-8B8A-FDF43084DA43}"/>
</file>

<file path=customXml/itemProps2.xml><?xml version="1.0" encoding="utf-8"?>
<ds:datastoreItem xmlns:ds="http://schemas.openxmlformats.org/officeDocument/2006/customXml" ds:itemID="{2329EA88-AE83-4C97-88BF-B546B6B99E5C}"/>
</file>

<file path=customXml/itemProps3.xml><?xml version="1.0" encoding="utf-8"?>
<ds:datastoreItem xmlns:ds="http://schemas.openxmlformats.org/officeDocument/2006/customXml" ds:itemID="{A9FE8F83-163E-4C01-A2A6-D4ADB5E61D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vt:lpstr>
      <vt:lpstr>ANNUAL_WORKPLAN</vt:lpstr>
      <vt:lpstr>Example</vt:lpstr>
      <vt:lpstr>INTRO!Zone_d_impression</vt:lpstr>
    </vt:vector>
  </TitlesOfParts>
  <Company>WHO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HP</cp:lastModifiedBy>
  <cp:lastPrinted>2013-03-21T07:12:00Z</cp:lastPrinted>
  <dcterms:created xsi:type="dcterms:W3CDTF">2013-03-17T16:46:15Z</dcterms:created>
  <dcterms:modified xsi:type="dcterms:W3CDTF">2019-03-03T13:17:52Z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