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drawings/drawing10.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Users\HP\Dropbox\JRFs avec UI_ID\Angola\"/>
    </mc:Choice>
  </mc:AlternateContent>
  <xr:revisionPtr revIDLastSave="0" documentId="13_ncr:1_{E5538C1B-50EF-4BB6-8570-A904856985B5}"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MDA1" sheetId="10" r:id="rId3"/>
    <sheet name="MDA2" sheetId="12" r:id="rId4"/>
    <sheet name="MDA3" sheetId="11" r:id="rId5"/>
    <sheet name="T1" sheetId="16" r:id="rId6"/>
    <sheet name="T2" sheetId="13" r:id="rId7"/>
    <sheet name="T3_R1" sheetId="14" r:id="rId8"/>
    <sheet name="T3_R2" sheetId="15" r:id="rId9"/>
    <sheet name="DISTRICT" sheetId="18" r:id="rId10"/>
    <sheet name="SUMMARY" sheetId="7" r:id="rId11"/>
  </sheets>
  <definedNames>
    <definedName name="_xlnm.Print_Titles" localSheetId="9">DISTRICT!$A:$C</definedName>
    <definedName name="_xlnm.Print_Area" localSheetId="0">INTRO!$A$1:$F$52</definedName>
    <definedName name="_xlnm.Print_Area" localSheetId="10">SUMMARY!$A$1:$I$56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0" i="1" l="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9" i="1"/>
  <c r="Y169" i="18" l="1"/>
  <c r="S169" i="18"/>
  <c r="O169" i="18"/>
  <c r="N169" i="18"/>
  <c r="I169" i="18"/>
  <c r="H169" i="18"/>
  <c r="C169" i="18"/>
  <c r="B169" i="18"/>
  <c r="Q169" i="15"/>
  <c r="P169" i="15"/>
  <c r="O169" i="15"/>
  <c r="N169" i="15"/>
  <c r="J169" i="15"/>
  <c r="R169" i="15" s="1"/>
  <c r="D169" i="15"/>
  <c r="C169" i="15"/>
  <c r="B169" i="15"/>
  <c r="Q169" i="14"/>
  <c r="P169" i="14"/>
  <c r="O169" i="14"/>
  <c r="N169" i="14"/>
  <c r="J169" i="14"/>
  <c r="D169" i="14"/>
  <c r="C169" i="14"/>
  <c r="B169" i="14"/>
  <c r="P169" i="13"/>
  <c r="O169" i="13"/>
  <c r="N169" i="13"/>
  <c r="M169" i="13"/>
  <c r="I169" i="13"/>
  <c r="D169" i="13"/>
  <c r="C169" i="13"/>
  <c r="B169" i="13"/>
  <c r="R169" i="16"/>
  <c r="Q169" i="16"/>
  <c r="P169" i="16"/>
  <c r="O169" i="16"/>
  <c r="K169" i="16"/>
  <c r="S169" i="16" s="1"/>
  <c r="D169" i="16"/>
  <c r="C169" i="16"/>
  <c r="B169" i="16"/>
  <c r="S169" i="11"/>
  <c r="R169" i="11"/>
  <c r="P169" i="11"/>
  <c r="O169" i="11"/>
  <c r="N169" i="11"/>
  <c r="K169" i="11"/>
  <c r="H169" i="11"/>
  <c r="T169" i="11" s="1"/>
  <c r="D169" i="11"/>
  <c r="C169" i="11"/>
  <c r="B169" i="11"/>
  <c r="P169" i="12"/>
  <c r="O169" i="12"/>
  <c r="N169" i="12"/>
  <c r="M169" i="12"/>
  <c r="I169" i="12"/>
  <c r="Q169" i="12" s="1"/>
  <c r="D169" i="12"/>
  <c r="C169" i="12"/>
  <c r="B169" i="12"/>
  <c r="P169" i="10"/>
  <c r="O169" i="10"/>
  <c r="M169" i="10"/>
  <c r="M169" i="18" s="1"/>
  <c r="I169" i="10"/>
  <c r="Q169" i="10" s="1"/>
  <c r="D169" i="10"/>
  <c r="C169" i="10"/>
  <c r="B169" i="10"/>
  <c r="M169" i="1"/>
  <c r="J169" i="18" s="1"/>
  <c r="L169" i="1"/>
  <c r="D169" i="18" s="1"/>
  <c r="G169" i="1"/>
  <c r="F169" i="1"/>
  <c r="O169" i="1" s="1"/>
  <c r="V169" i="18" s="1"/>
  <c r="E169" i="1"/>
  <c r="A169" i="1"/>
  <c r="A169" i="15" s="1"/>
  <c r="Y168" i="18"/>
  <c r="S168" i="18"/>
  <c r="O168" i="18"/>
  <c r="N168" i="18"/>
  <c r="I168" i="18"/>
  <c r="H168" i="18"/>
  <c r="C168" i="18"/>
  <c r="B168" i="18"/>
  <c r="Q168" i="15"/>
  <c r="P168" i="15"/>
  <c r="O168" i="15"/>
  <c r="N168" i="15"/>
  <c r="J168" i="15"/>
  <c r="R168" i="15" s="1"/>
  <c r="D168" i="15"/>
  <c r="C168" i="15"/>
  <c r="B168" i="15"/>
  <c r="Q168" i="14"/>
  <c r="P168" i="14"/>
  <c r="O168" i="14"/>
  <c r="N168" i="14"/>
  <c r="J168" i="14"/>
  <c r="D168" i="14"/>
  <c r="C168" i="14"/>
  <c r="B168" i="14"/>
  <c r="P168" i="13"/>
  <c r="O168" i="13"/>
  <c r="N168" i="13"/>
  <c r="M168" i="13"/>
  <c r="I168" i="13"/>
  <c r="Q168" i="13" s="1"/>
  <c r="D168" i="13"/>
  <c r="C168" i="13"/>
  <c r="B168" i="13"/>
  <c r="R168" i="16"/>
  <c r="Q168" i="16"/>
  <c r="P168" i="16"/>
  <c r="O168" i="16"/>
  <c r="K168" i="16"/>
  <c r="S168" i="16" s="1"/>
  <c r="D168" i="16"/>
  <c r="C168" i="16"/>
  <c r="B168" i="16"/>
  <c r="S168" i="11"/>
  <c r="R168" i="11"/>
  <c r="P168" i="11"/>
  <c r="O168" i="11"/>
  <c r="N168" i="11"/>
  <c r="K168" i="11"/>
  <c r="H168" i="11"/>
  <c r="T168" i="11" s="1"/>
  <c r="D168" i="11"/>
  <c r="C168" i="11"/>
  <c r="B168" i="11"/>
  <c r="P168" i="12"/>
  <c r="O168" i="12"/>
  <c r="N168" i="12"/>
  <c r="M168" i="12"/>
  <c r="I168" i="12"/>
  <c r="Q168" i="12" s="1"/>
  <c r="D168" i="12"/>
  <c r="C168" i="12"/>
  <c r="B168" i="12"/>
  <c r="P168" i="10"/>
  <c r="O168" i="10"/>
  <c r="M168" i="10"/>
  <c r="M168" i="18" s="1"/>
  <c r="I168" i="10"/>
  <c r="Q168" i="10" s="1"/>
  <c r="D168" i="10"/>
  <c r="C168" i="10"/>
  <c r="B168" i="10"/>
  <c r="M168" i="1"/>
  <c r="J168" i="18" s="1"/>
  <c r="L168" i="1"/>
  <c r="D168" i="18" s="1"/>
  <c r="G168" i="1"/>
  <c r="F168" i="1"/>
  <c r="O168" i="1" s="1"/>
  <c r="V168" i="18" s="1"/>
  <c r="E168" i="1"/>
  <c r="A168" i="1"/>
  <c r="A168" i="18" s="1"/>
  <c r="Y167" i="18"/>
  <c r="U167" i="18"/>
  <c r="T167" i="18"/>
  <c r="S167" i="18"/>
  <c r="O167" i="18"/>
  <c r="N167" i="18"/>
  <c r="I167" i="18"/>
  <c r="H167" i="18"/>
  <c r="C167" i="18"/>
  <c r="B167" i="18"/>
  <c r="Q167" i="15"/>
  <c r="P167" i="15"/>
  <c r="O167" i="15"/>
  <c r="N167" i="15"/>
  <c r="J167" i="15"/>
  <c r="R167" i="15" s="1"/>
  <c r="D167" i="15"/>
  <c r="C167" i="15"/>
  <c r="B167" i="15"/>
  <c r="Q167" i="14"/>
  <c r="P167" i="14"/>
  <c r="O167" i="14"/>
  <c r="N167" i="14"/>
  <c r="J167" i="14"/>
  <c r="D167" i="14"/>
  <c r="C167" i="14"/>
  <c r="B167" i="14"/>
  <c r="P167" i="13"/>
  <c r="O167" i="13"/>
  <c r="N167" i="13"/>
  <c r="M167" i="13"/>
  <c r="I167" i="13"/>
  <c r="D167" i="13"/>
  <c r="C167" i="13"/>
  <c r="B167" i="13"/>
  <c r="R167" i="16"/>
  <c r="Q167" i="16"/>
  <c r="P167" i="16"/>
  <c r="O167" i="16"/>
  <c r="K167" i="16"/>
  <c r="S167" i="16" s="1"/>
  <c r="D167" i="16"/>
  <c r="C167" i="16"/>
  <c r="B167" i="16"/>
  <c r="S167" i="11"/>
  <c r="R167" i="11"/>
  <c r="P167" i="11"/>
  <c r="O167" i="11"/>
  <c r="Q167" i="11" s="1"/>
  <c r="N167" i="11"/>
  <c r="K167" i="11"/>
  <c r="H167" i="11"/>
  <c r="T167" i="11" s="1"/>
  <c r="D167" i="11"/>
  <c r="C167" i="11"/>
  <c r="B167" i="11"/>
  <c r="P167" i="12"/>
  <c r="O167" i="12"/>
  <c r="N167" i="12"/>
  <c r="M167" i="12"/>
  <c r="I167" i="12"/>
  <c r="Q167" i="12" s="1"/>
  <c r="D167" i="12"/>
  <c r="C167" i="12"/>
  <c r="B167" i="12"/>
  <c r="P167" i="10"/>
  <c r="O167" i="10"/>
  <c r="M167" i="10"/>
  <c r="M167" i="18" s="1"/>
  <c r="I167" i="10"/>
  <c r="Q167" i="10" s="1"/>
  <c r="D167" i="10"/>
  <c r="C167" i="10"/>
  <c r="B167" i="10"/>
  <c r="N167" i="1"/>
  <c r="P167" i="18" s="1"/>
  <c r="M167" i="1"/>
  <c r="J167" i="18" s="1"/>
  <c r="L167" i="1"/>
  <c r="D167" i="18" s="1"/>
  <c r="G167" i="1"/>
  <c r="F167" i="1"/>
  <c r="E167" i="1"/>
  <c r="A167" i="1"/>
  <c r="A167" i="15" s="1"/>
  <c r="Y166" i="18"/>
  <c r="S166" i="18"/>
  <c r="O166" i="18"/>
  <c r="N166" i="18"/>
  <c r="I166" i="18"/>
  <c r="H166" i="18"/>
  <c r="C166" i="18"/>
  <c r="B166" i="18"/>
  <c r="Q166" i="15"/>
  <c r="P166" i="15"/>
  <c r="O166" i="15"/>
  <c r="N166" i="15"/>
  <c r="J166" i="15"/>
  <c r="R166" i="15" s="1"/>
  <c r="D166" i="15"/>
  <c r="C166" i="15"/>
  <c r="B166" i="15"/>
  <c r="Q166" i="14"/>
  <c r="P166" i="14"/>
  <c r="O166" i="14"/>
  <c r="N166" i="14"/>
  <c r="J166" i="14"/>
  <c r="D166" i="14"/>
  <c r="C166" i="14"/>
  <c r="B166" i="14"/>
  <c r="P166" i="13"/>
  <c r="O166" i="13"/>
  <c r="N166" i="13"/>
  <c r="M166" i="13"/>
  <c r="I166" i="13"/>
  <c r="D166" i="13"/>
  <c r="C166" i="13"/>
  <c r="B166" i="13"/>
  <c r="R166" i="16"/>
  <c r="Q166" i="16"/>
  <c r="P166" i="16"/>
  <c r="O166" i="16"/>
  <c r="K166" i="16"/>
  <c r="S166" i="16" s="1"/>
  <c r="D166" i="16"/>
  <c r="C166" i="16"/>
  <c r="B166" i="16"/>
  <c r="S166" i="11"/>
  <c r="R166" i="11"/>
  <c r="P166" i="11"/>
  <c r="O166" i="11"/>
  <c r="Q166" i="11" s="1"/>
  <c r="N166" i="11"/>
  <c r="K166" i="11"/>
  <c r="H166" i="11"/>
  <c r="T166" i="11" s="1"/>
  <c r="D166" i="11"/>
  <c r="C166" i="11"/>
  <c r="B166" i="11"/>
  <c r="P166" i="12"/>
  <c r="O166" i="12"/>
  <c r="N166" i="12"/>
  <c r="M166" i="12"/>
  <c r="I166" i="12"/>
  <c r="Q166" i="12" s="1"/>
  <c r="D166" i="12"/>
  <c r="C166" i="12"/>
  <c r="B166" i="12"/>
  <c r="P166" i="10"/>
  <c r="O166" i="10"/>
  <c r="M166" i="10"/>
  <c r="I166" i="10"/>
  <c r="Q166" i="10" s="1"/>
  <c r="D166" i="10"/>
  <c r="C166" i="10"/>
  <c r="B166" i="10"/>
  <c r="M166" i="1"/>
  <c r="J166" i="18" s="1"/>
  <c r="L166" i="1"/>
  <c r="D166" i="18" s="1"/>
  <c r="G166" i="1"/>
  <c r="F166" i="1"/>
  <c r="E166" i="1"/>
  <c r="A166" i="1"/>
  <c r="A166" i="15" s="1"/>
  <c r="Y165" i="18"/>
  <c r="U165" i="18"/>
  <c r="T165" i="18"/>
  <c r="S165" i="18"/>
  <c r="O165" i="18"/>
  <c r="N165" i="18"/>
  <c r="I165" i="18"/>
  <c r="H165" i="18"/>
  <c r="C165" i="18"/>
  <c r="B165" i="18"/>
  <c r="Q165" i="15"/>
  <c r="P165" i="15"/>
  <c r="O165" i="15"/>
  <c r="N165" i="15"/>
  <c r="J165" i="15"/>
  <c r="R165" i="15" s="1"/>
  <c r="D165" i="15"/>
  <c r="C165" i="15"/>
  <c r="B165" i="15"/>
  <c r="Q165" i="14"/>
  <c r="P165" i="14"/>
  <c r="O165" i="14"/>
  <c r="N165" i="14"/>
  <c r="J165" i="14"/>
  <c r="D165" i="14"/>
  <c r="C165" i="14"/>
  <c r="B165" i="14"/>
  <c r="P165" i="13"/>
  <c r="O165" i="13"/>
  <c r="N165" i="13"/>
  <c r="M165" i="13"/>
  <c r="I165" i="13"/>
  <c r="Q165" i="13" s="1"/>
  <c r="D165" i="13"/>
  <c r="C165" i="13"/>
  <c r="B165" i="13"/>
  <c r="R165" i="16"/>
  <c r="Q165" i="16"/>
  <c r="P165" i="16"/>
  <c r="O165" i="16"/>
  <c r="K165" i="16"/>
  <c r="S165" i="16" s="1"/>
  <c r="D165" i="16"/>
  <c r="C165" i="16"/>
  <c r="B165" i="16"/>
  <c r="S165" i="11"/>
  <c r="R165" i="11"/>
  <c r="P165" i="11"/>
  <c r="O165" i="11"/>
  <c r="N165" i="11"/>
  <c r="K165" i="11"/>
  <c r="H165" i="11"/>
  <c r="T165" i="11" s="1"/>
  <c r="D165" i="11"/>
  <c r="C165" i="11"/>
  <c r="B165" i="11"/>
  <c r="P165" i="12"/>
  <c r="O165" i="12"/>
  <c r="N165" i="12"/>
  <c r="M165" i="12"/>
  <c r="I165" i="12"/>
  <c r="Q165" i="12" s="1"/>
  <c r="D165" i="12"/>
  <c r="C165" i="12"/>
  <c r="B165" i="12"/>
  <c r="P165" i="10"/>
  <c r="O165" i="10"/>
  <c r="M165" i="10"/>
  <c r="M165" i="18" s="1"/>
  <c r="I165" i="10"/>
  <c r="D165" i="10"/>
  <c r="C165" i="10"/>
  <c r="B165" i="10"/>
  <c r="N165" i="1"/>
  <c r="P165" i="18" s="1"/>
  <c r="M165" i="1"/>
  <c r="J165" i="18" s="1"/>
  <c r="L165" i="1"/>
  <c r="D165" i="18" s="1"/>
  <c r="G165" i="1"/>
  <c r="F165" i="1"/>
  <c r="E165" i="1"/>
  <c r="A165" i="1"/>
  <c r="A165" i="18" s="1"/>
  <c r="Y164" i="18"/>
  <c r="S164" i="18"/>
  <c r="O164" i="18"/>
  <c r="N164" i="18"/>
  <c r="I164" i="18"/>
  <c r="H164" i="18"/>
  <c r="C164" i="18"/>
  <c r="B164" i="18"/>
  <c r="Q164" i="15"/>
  <c r="P164" i="15"/>
  <c r="O164" i="15"/>
  <c r="N164" i="15"/>
  <c r="J164" i="15"/>
  <c r="R164" i="15" s="1"/>
  <c r="D164" i="15"/>
  <c r="C164" i="15"/>
  <c r="B164" i="15"/>
  <c r="Q164" i="14"/>
  <c r="P164" i="14"/>
  <c r="O164" i="14"/>
  <c r="N164" i="14"/>
  <c r="J164" i="14"/>
  <c r="D164" i="14"/>
  <c r="C164" i="14"/>
  <c r="B164" i="14"/>
  <c r="P164" i="13"/>
  <c r="O164" i="13"/>
  <c r="N164" i="13"/>
  <c r="M164" i="13"/>
  <c r="I164" i="13"/>
  <c r="D164" i="13"/>
  <c r="C164" i="13"/>
  <c r="B164" i="13"/>
  <c r="R164" i="16"/>
  <c r="Q164" i="16"/>
  <c r="P164" i="16"/>
  <c r="O164" i="16"/>
  <c r="K164" i="16"/>
  <c r="S164" i="16" s="1"/>
  <c r="D164" i="16"/>
  <c r="C164" i="16"/>
  <c r="B164" i="16"/>
  <c r="S164" i="11"/>
  <c r="R164" i="11"/>
  <c r="P164" i="11"/>
  <c r="O164" i="11"/>
  <c r="N164" i="11"/>
  <c r="K164" i="11"/>
  <c r="H164" i="11"/>
  <c r="T164" i="11" s="1"/>
  <c r="D164" i="11"/>
  <c r="C164" i="11"/>
  <c r="B164" i="11"/>
  <c r="P164" i="12"/>
  <c r="O164" i="12"/>
  <c r="N164" i="12"/>
  <c r="M164" i="12"/>
  <c r="I164" i="12"/>
  <c r="Q164" i="12" s="1"/>
  <c r="D164" i="12"/>
  <c r="C164" i="12"/>
  <c r="B164" i="12"/>
  <c r="P164" i="10"/>
  <c r="O164" i="10"/>
  <c r="M164" i="10"/>
  <c r="M164" i="18" s="1"/>
  <c r="I164" i="10"/>
  <c r="D164" i="10"/>
  <c r="C164" i="10"/>
  <c r="B164" i="10"/>
  <c r="M164" i="1"/>
  <c r="J164" i="18" s="1"/>
  <c r="L164" i="1"/>
  <c r="D164" i="18" s="1"/>
  <c r="G164" i="1"/>
  <c r="F164" i="1"/>
  <c r="E164" i="1"/>
  <c r="A164" i="1"/>
  <c r="A164" i="18" s="1"/>
  <c r="Y163" i="18"/>
  <c r="S163" i="18"/>
  <c r="O163" i="18"/>
  <c r="N163" i="18"/>
  <c r="I163" i="18"/>
  <c r="H163" i="18"/>
  <c r="C163" i="18"/>
  <c r="B163" i="18"/>
  <c r="Q163" i="15"/>
  <c r="P163" i="15"/>
  <c r="O163" i="15"/>
  <c r="N163" i="15"/>
  <c r="J163" i="15"/>
  <c r="R163" i="15" s="1"/>
  <c r="D163" i="15"/>
  <c r="C163" i="15"/>
  <c r="B163" i="15"/>
  <c r="Q163" i="14"/>
  <c r="P163" i="14"/>
  <c r="O163" i="14"/>
  <c r="N163" i="14"/>
  <c r="J163" i="14"/>
  <c r="D163" i="14"/>
  <c r="C163" i="14"/>
  <c r="B163" i="14"/>
  <c r="P163" i="13"/>
  <c r="O163" i="13"/>
  <c r="N163" i="13"/>
  <c r="M163" i="13"/>
  <c r="I163" i="13"/>
  <c r="D163" i="13"/>
  <c r="C163" i="13"/>
  <c r="B163" i="13"/>
  <c r="R163" i="16"/>
  <c r="Q163" i="16"/>
  <c r="P163" i="16"/>
  <c r="O163" i="16"/>
  <c r="K163" i="16"/>
  <c r="S163" i="16" s="1"/>
  <c r="D163" i="16"/>
  <c r="C163" i="16"/>
  <c r="B163" i="16"/>
  <c r="S163" i="11"/>
  <c r="R163" i="11"/>
  <c r="P163" i="11"/>
  <c r="O163" i="11"/>
  <c r="Q163" i="11" s="1"/>
  <c r="N163" i="11"/>
  <c r="K163" i="11"/>
  <c r="H163" i="11"/>
  <c r="T163" i="11" s="1"/>
  <c r="D163" i="11"/>
  <c r="C163" i="11"/>
  <c r="B163" i="11"/>
  <c r="P163" i="12"/>
  <c r="O163" i="12"/>
  <c r="N163" i="12"/>
  <c r="M163" i="12"/>
  <c r="I163" i="12"/>
  <c r="Q163" i="12" s="1"/>
  <c r="D163" i="12"/>
  <c r="C163" i="12"/>
  <c r="B163" i="12"/>
  <c r="P163" i="10"/>
  <c r="O163" i="10"/>
  <c r="M163" i="10"/>
  <c r="M163" i="18" s="1"/>
  <c r="I163" i="10"/>
  <c r="D163" i="10"/>
  <c r="C163" i="10"/>
  <c r="B163" i="10"/>
  <c r="M163" i="1"/>
  <c r="J163" i="18" s="1"/>
  <c r="L163" i="1"/>
  <c r="D163" i="18" s="1"/>
  <c r="G163" i="1"/>
  <c r="F163" i="1"/>
  <c r="E163" i="1"/>
  <c r="A163" i="1"/>
  <c r="A163" i="15" s="1"/>
  <c r="Y162" i="18"/>
  <c r="S162" i="18"/>
  <c r="I162" i="18"/>
  <c r="H162" i="18"/>
  <c r="C162" i="18"/>
  <c r="B162" i="18"/>
  <c r="Q162" i="15"/>
  <c r="P162" i="15"/>
  <c r="O162" i="15"/>
  <c r="N162" i="15"/>
  <c r="J162" i="15"/>
  <c r="R162" i="15" s="1"/>
  <c r="D162" i="15"/>
  <c r="C162" i="15"/>
  <c r="B162" i="15"/>
  <c r="Q162" i="14"/>
  <c r="P162" i="14"/>
  <c r="O162" i="14"/>
  <c r="N162" i="14"/>
  <c r="J162" i="14"/>
  <c r="D162" i="14"/>
  <c r="C162" i="14"/>
  <c r="B162" i="14"/>
  <c r="P162" i="13"/>
  <c r="O162" i="13"/>
  <c r="N162" i="13"/>
  <c r="M162" i="13"/>
  <c r="I162" i="13"/>
  <c r="Q162" i="13" s="1"/>
  <c r="D162" i="13"/>
  <c r="C162" i="13"/>
  <c r="B162" i="13"/>
  <c r="R162" i="16"/>
  <c r="Q162" i="16"/>
  <c r="P162" i="16"/>
  <c r="O162" i="16"/>
  <c r="K162" i="16"/>
  <c r="S162" i="16" s="1"/>
  <c r="D162" i="16"/>
  <c r="C162" i="16"/>
  <c r="B162" i="16"/>
  <c r="S162" i="11"/>
  <c r="R162" i="11"/>
  <c r="P162" i="11"/>
  <c r="O162" i="11"/>
  <c r="N162" i="11"/>
  <c r="K162" i="11"/>
  <c r="H162" i="11"/>
  <c r="T162" i="11" s="1"/>
  <c r="D162" i="11"/>
  <c r="C162" i="11"/>
  <c r="B162" i="11"/>
  <c r="P162" i="12"/>
  <c r="O162" i="12"/>
  <c r="N162" i="12"/>
  <c r="M162" i="12"/>
  <c r="I162" i="12"/>
  <c r="Q162" i="12" s="1"/>
  <c r="D162" i="12"/>
  <c r="C162" i="12"/>
  <c r="B162" i="12"/>
  <c r="P162" i="10"/>
  <c r="O162" i="10"/>
  <c r="M162" i="10"/>
  <c r="I162" i="10"/>
  <c r="Q162" i="10" s="1"/>
  <c r="D162" i="10"/>
  <c r="C162" i="10"/>
  <c r="B162" i="10"/>
  <c r="M162" i="1"/>
  <c r="J162" i="18" s="1"/>
  <c r="L162" i="1"/>
  <c r="D162" i="18" s="1"/>
  <c r="G162" i="1"/>
  <c r="F162" i="1"/>
  <c r="E162" i="1"/>
  <c r="A162" i="1"/>
  <c r="A162" i="18" s="1"/>
  <c r="Y161" i="18"/>
  <c r="S161" i="18"/>
  <c r="O161" i="18"/>
  <c r="N161" i="18"/>
  <c r="I161" i="18"/>
  <c r="H161" i="18"/>
  <c r="C161" i="18"/>
  <c r="B161" i="18"/>
  <c r="Q161" i="15"/>
  <c r="P161" i="15"/>
  <c r="O161" i="15"/>
  <c r="N161" i="15"/>
  <c r="J161" i="15"/>
  <c r="R161" i="15" s="1"/>
  <c r="D161" i="15"/>
  <c r="C161" i="15"/>
  <c r="B161" i="15"/>
  <c r="Q161" i="14"/>
  <c r="P161" i="14"/>
  <c r="O161" i="14"/>
  <c r="N161" i="14"/>
  <c r="J161" i="14"/>
  <c r="D161" i="14"/>
  <c r="C161" i="14"/>
  <c r="B161" i="14"/>
  <c r="P161" i="13"/>
  <c r="O161" i="13"/>
  <c r="N161" i="13"/>
  <c r="M161" i="13"/>
  <c r="I161" i="13"/>
  <c r="D161" i="13"/>
  <c r="C161" i="13"/>
  <c r="B161" i="13"/>
  <c r="R161" i="16"/>
  <c r="Q161" i="16"/>
  <c r="P161" i="16"/>
  <c r="O161" i="16"/>
  <c r="K161" i="16"/>
  <c r="S161" i="16" s="1"/>
  <c r="D161" i="16"/>
  <c r="C161" i="16"/>
  <c r="B161" i="16"/>
  <c r="S161" i="11"/>
  <c r="R161" i="11"/>
  <c r="P161" i="11"/>
  <c r="O161" i="11"/>
  <c r="N161" i="11"/>
  <c r="K161" i="11"/>
  <c r="H161" i="11"/>
  <c r="T161" i="11" s="1"/>
  <c r="D161" i="11"/>
  <c r="C161" i="11"/>
  <c r="B161" i="11"/>
  <c r="P161" i="12"/>
  <c r="O161" i="12"/>
  <c r="N161" i="12"/>
  <c r="M161" i="12"/>
  <c r="I161" i="12"/>
  <c r="Q161" i="12" s="1"/>
  <c r="D161" i="12"/>
  <c r="C161" i="12"/>
  <c r="B161" i="12"/>
  <c r="P161" i="10"/>
  <c r="O161" i="10"/>
  <c r="M161" i="10"/>
  <c r="I161" i="10"/>
  <c r="Q161" i="10" s="1"/>
  <c r="D161" i="10"/>
  <c r="C161" i="10"/>
  <c r="B161" i="10"/>
  <c r="M161" i="1"/>
  <c r="J161" i="18" s="1"/>
  <c r="L161" i="1"/>
  <c r="D161" i="18" s="1"/>
  <c r="G161" i="1"/>
  <c r="F161" i="1"/>
  <c r="E161" i="1"/>
  <c r="A161" i="1"/>
  <c r="A161" i="18" s="1"/>
  <c r="Y160" i="18"/>
  <c r="S160" i="18"/>
  <c r="I160" i="18"/>
  <c r="H160" i="18"/>
  <c r="C160" i="18"/>
  <c r="B160" i="18"/>
  <c r="Q160" i="15"/>
  <c r="P160" i="15"/>
  <c r="O160" i="15"/>
  <c r="N160" i="15"/>
  <c r="J160" i="15"/>
  <c r="R160" i="15" s="1"/>
  <c r="D160" i="15"/>
  <c r="C160" i="15"/>
  <c r="B160" i="15"/>
  <c r="Q160" i="14"/>
  <c r="P160" i="14"/>
  <c r="O160" i="14"/>
  <c r="N160" i="14"/>
  <c r="J160" i="14"/>
  <c r="D160" i="14"/>
  <c r="C160" i="14"/>
  <c r="B160" i="14"/>
  <c r="P160" i="13"/>
  <c r="O160" i="13"/>
  <c r="N160" i="13"/>
  <c r="M160" i="13"/>
  <c r="I160" i="13"/>
  <c r="D160" i="13"/>
  <c r="C160" i="13"/>
  <c r="B160" i="13"/>
  <c r="R160" i="16"/>
  <c r="Q160" i="16"/>
  <c r="P160" i="16"/>
  <c r="O160" i="16"/>
  <c r="K160" i="16"/>
  <c r="S160" i="16" s="1"/>
  <c r="D160" i="16"/>
  <c r="C160" i="16"/>
  <c r="B160" i="16"/>
  <c r="S160" i="11"/>
  <c r="R160" i="11"/>
  <c r="P160" i="11"/>
  <c r="O160" i="11"/>
  <c r="N160" i="11"/>
  <c r="K160" i="11"/>
  <c r="H160" i="11"/>
  <c r="T160" i="11" s="1"/>
  <c r="D160" i="11"/>
  <c r="C160" i="11"/>
  <c r="B160" i="11"/>
  <c r="P160" i="12"/>
  <c r="O160" i="12"/>
  <c r="N160" i="12"/>
  <c r="M160" i="12"/>
  <c r="I160" i="12"/>
  <c r="Q160" i="12" s="1"/>
  <c r="D160" i="12"/>
  <c r="C160" i="12"/>
  <c r="B160" i="12"/>
  <c r="P160" i="10"/>
  <c r="O160" i="10"/>
  <c r="M160" i="10"/>
  <c r="M160" i="18" s="1"/>
  <c r="I160" i="10"/>
  <c r="Q160" i="10" s="1"/>
  <c r="D160" i="10"/>
  <c r="C160" i="10"/>
  <c r="B160" i="10"/>
  <c r="M160" i="1"/>
  <c r="J160" i="18" s="1"/>
  <c r="L160" i="1"/>
  <c r="D160" i="18" s="1"/>
  <c r="G160" i="1"/>
  <c r="F160" i="1"/>
  <c r="O160" i="1" s="1"/>
  <c r="V160" i="18" s="1"/>
  <c r="Z160" i="18" s="1"/>
  <c r="E160" i="1"/>
  <c r="A160" i="1"/>
  <c r="A160" i="18" s="1"/>
  <c r="Y159" i="18"/>
  <c r="S159" i="18"/>
  <c r="O159" i="18"/>
  <c r="N159" i="18"/>
  <c r="I159" i="18"/>
  <c r="H159" i="18"/>
  <c r="C159" i="18"/>
  <c r="B159" i="18"/>
  <c r="Q159" i="15"/>
  <c r="P159" i="15"/>
  <c r="O159" i="15"/>
  <c r="N159" i="15"/>
  <c r="J159" i="15"/>
  <c r="R159" i="15" s="1"/>
  <c r="D159" i="15"/>
  <c r="C159" i="15"/>
  <c r="B159" i="15"/>
  <c r="Q159" i="14"/>
  <c r="P159" i="14"/>
  <c r="O159" i="14"/>
  <c r="N159" i="14"/>
  <c r="J159" i="14"/>
  <c r="D159" i="14"/>
  <c r="C159" i="14"/>
  <c r="B159" i="14"/>
  <c r="P159" i="13"/>
  <c r="O159" i="13"/>
  <c r="N159" i="13"/>
  <c r="M159" i="13"/>
  <c r="I159" i="13"/>
  <c r="D159" i="13"/>
  <c r="C159" i="13"/>
  <c r="B159" i="13"/>
  <c r="R159" i="16"/>
  <c r="Q159" i="16"/>
  <c r="P159" i="16"/>
  <c r="O159" i="16"/>
  <c r="K159" i="16"/>
  <c r="S159" i="16" s="1"/>
  <c r="D159" i="16"/>
  <c r="C159" i="16"/>
  <c r="B159" i="16"/>
  <c r="S159" i="11"/>
  <c r="R159" i="11"/>
  <c r="P159" i="11"/>
  <c r="O159" i="11"/>
  <c r="Q159" i="11" s="1"/>
  <c r="N159" i="11"/>
  <c r="K159" i="11"/>
  <c r="H159" i="11"/>
  <c r="T159" i="11" s="1"/>
  <c r="D159" i="11"/>
  <c r="C159" i="11"/>
  <c r="B159" i="11"/>
  <c r="P159" i="12"/>
  <c r="O159" i="12"/>
  <c r="N159" i="12"/>
  <c r="M159" i="12"/>
  <c r="I159" i="12"/>
  <c r="Q159" i="12" s="1"/>
  <c r="D159" i="12"/>
  <c r="C159" i="12"/>
  <c r="B159" i="12"/>
  <c r="P159" i="10"/>
  <c r="O159" i="10"/>
  <c r="M159" i="10"/>
  <c r="M159" i="18" s="1"/>
  <c r="I159" i="10"/>
  <c r="D159" i="10"/>
  <c r="C159" i="10"/>
  <c r="B159" i="10"/>
  <c r="M159" i="1"/>
  <c r="J159" i="18" s="1"/>
  <c r="L159" i="1"/>
  <c r="D159" i="18" s="1"/>
  <c r="G159" i="1"/>
  <c r="F159" i="1"/>
  <c r="O159" i="1" s="1"/>
  <c r="V159" i="18" s="1"/>
  <c r="E159" i="1"/>
  <c r="A159" i="1"/>
  <c r="A159" i="15" s="1"/>
  <c r="Y158" i="18"/>
  <c r="S158" i="18"/>
  <c r="I158" i="18"/>
  <c r="H158" i="18"/>
  <c r="C158" i="18"/>
  <c r="B158" i="18"/>
  <c r="Q158" i="15"/>
  <c r="P158" i="15"/>
  <c r="O158" i="15"/>
  <c r="N158" i="15"/>
  <c r="J158" i="15"/>
  <c r="R158" i="15" s="1"/>
  <c r="D158" i="15"/>
  <c r="C158" i="15"/>
  <c r="B158" i="15"/>
  <c r="Q158" i="14"/>
  <c r="P158" i="14"/>
  <c r="O158" i="14"/>
  <c r="N158" i="14"/>
  <c r="J158" i="14"/>
  <c r="D158" i="14"/>
  <c r="C158" i="14"/>
  <c r="B158" i="14"/>
  <c r="P158" i="13"/>
  <c r="O158" i="13"/>
  <c r="N158" i="13"/>
  <c r="M158" i="13"/>
  <c r="I158" i="13"/>
  <c r="D158" i="13"/>
  <c r="C158" i="13"/>
  <c r="B158" i="13"/>
  <c r="R158" i="16"/>
  <c r="Q158" i="16"/>
  <c r="P158" i="16"/>
  <c r="O158" i="16"/>
  <c r="K158" i="16"/>
  <c r="S158" i="16" s="1"/>
  <c r="D158" i="16"/>
  <c r="C158" i="16"/>
  <c r="B158" i="16"/>
  <c r="S158" i="11"/>
  <c r="R158" i="11"/>
  <c r="P158" i="11"/>
  <c r="O158" i="11"/>
  <c r="N158" i="11"/>
  <c r="K158" i="11"/>
  <c r="H158" i="11"/>
  <c r="T158" i="11" s="1"/>
  <c r="D158" i="11"/>
  <c r="C158" i="11"/>
  <c r="B158" i="11"/>
  <c r="P158" i="12"/>
  <c r="O158" i="12"/>
  <c r="N158" i="12"/>
  <c r="M158" i="12"/>
  <c r="I158" i="12"/>
  <c r="Q158" i="12" s="1"/>
  <c r="D158" i="12"/>
  <c r="C158" i="12"/>
  <c r="B158" i="12"/>
  <c r="P158" i="10"/>
  <c r="O158" i="10"/>
  <c r="M158" i="10"/>
  <c r="I158" i="10"/>
  <c r="Q158" i="10" s="1"/>
  <c r="D158" i="10"/>
  <c r="C158" i="10"/>
  <c r="B158" i="10"/>
  <c r="M158" i="1"/>
  <c r="J158" i="18" s="1"/>
  <c r="L158" i="1"/>
  <c r="D158" i="18" s="1"/>
  <c r="G158" i="1"/>
  <c r="F158" i="1"/>
  <c r="O158" i="1" s="1"/>
  <c r="V158" i="18" s="1"/>
  <c r="E158" i="1"/>
  <c r="A158" i="1"/>
  <c r="A158" i="15" s="1"/>
  <c r="Y157" i="18"/>
  <c r="S157" i="18"/>
  <c r="I157" i="18"/>
  <c r="H157" i="18"/>
  <c r="C157" i="18"/>
  <c r="B157" i="18"/>
  <c r="Q157" i="15"/>
  <c r="P157" i="15"/>
  <c r="O157" i="15"/>
  <c r="N157" i="15"/>
  <c r="J157" i="15"/>
  <c r="R157" i="15" s="1"/>
  <c r="D157" i="15"/>
  <c r="C157" i="15"/>
  <c r="B157" i="15"/>
  <c r="Q157" i="14"/>
  <c r="P157" i="14"/>
  <c r="O157" i="14"/>
  <c r="N157" i="14"/>
  <c r="J157" i="14"/>
  <c r="D157" i="14"/>
  <c r="C157" i="14"/>
  <c r="B157" i="14"/>
  <c r="P157" i="13"/>
  <c r="O157" i="13"/>
  <c r="N157" i="13"/>
  <c r="M157" i="13"/>
  <c r="I157" i="13"/>
  <c r="D157" i="13"/>
  <c r="C157" i="13"/>
  <c r="B157" i="13"/>
  <c r="R157" i="16"/>
  <c r="Q157" i="16"/>
  <c r="P157" i="16"/>
  <c r="O157" i="16"/>
  <c r="K157" i="16"/>
  <c r="S157" i="16" s="1"/>
  <c r="D157" i="16"/>
  <c r="C157" i="16"/>
  <c r="B157" i="16"/>
  <c r="S157" i="11"/>
  <c r="R157" i="11"/>
  <c r="P157" i="11"/>
  <c r="O157" i="11"/>
  <c r="N157" i="11"/>
  <c r="K157" i="11"/>
  <c r="H157" i="11"/>
  <c r="T157" i="11" s="1"/>
  <c r="D157" i="11"/>
  <c r="C157" i="11"/>
  <c r="B157" i="11"/>
  <c r="P157" i="12"/>
  <c r="O157" i="12"/>
  <c r="N157" i="12"/>
  <c r="M157" i="12"/>
  <c r="I157" i="12"/>
  <c r="Q157" i="12" s="1"/>
  <c r="D157" i="12"/>
  <c r="C157" i="12"/>
  <c r="B157" i="12"/>
  <c r="P157" i="10"/>
  <c r="O157" i="10"/>
  <c r="M157" i="10"/>
  <c r="M157" i="18" s="1"/>
  <c r="I157" i="10"/>
  <c r="Q157" i="10" s="1"/>
  <c r="D157" i="10"/>
  <c r="C157" i="10"/>
  <c r="B157" i="10"/>
  <c r="M157" i="1"/>
  <c r="J157" i="18" s="1"/>
  <c r="L157" i="1"/>
  <c r="D157" i="18" s="1"/>
  <c r="G157" i="1"/>
  <c r="F157" i="1"/>
  <c r="E157" i="1"/>
  <c r="A157" i="1"/>
  <c r="A157" i="15" s="1"/>
  <c r="Y156" i="18"/>
  <c r="S156" i="18"/>
  <c r="O156" i="18"/>
  <c r="N156" i="18"/>
  <c r="I156" i="18"/>
  <c r="H156" i="18"/>
  <c r="C156" i="18"/>
  <c r="B156" i="18"/>
  <c r="Q156" i="15"/>
  <c r="P156" i="15"/>
  <c r="O156" i="15"/>
  <c r="N156" i="15"/>
  <c r="J156" i="15"/>
  <c r="R156" i="15" s="1"/>
  <c r="D156" i="15"/>
  <c r="C156" i="15"/>
  <c r="B156" i="15"/>
  <c r="Q156" i="14"/>
  <c r="P156" i="14"/>
  <c r="O156" i="14"/>
  <c r="N156" i="14"/>
  <c r="J156" i="14"/>
  <c r="D156" i="14"/>
  <c r="C156" i="14"/>
  <c r="B156" i="14"/>
  <c r="P156" i="13"/>
  <c r="O156" i="13"/>
  <c r="N156" i="13"/>
  <c r="M156" i="13"/>
  <c r="I156" i="13"/>
  <c r="D156" i="13"/>
  <c r="C156" i="13"/>
  <c r="B156" i="13"/>
  <c r="R156" i="16"/>
  <c r="Q156" i="16"/>
  <c r="P156" i="16"/>
  <c r="O156" i="16"/>
  <c r="K156" i="16"/>
  <c r="S156" i="16" s="1"/>
  <c r="D156" i="16"/>
  <c r="C156" i="16"/>
  <c r="B156" i="16"/>
  <c r="S156" i="11"/>
  <c r="R156" i="11"/>
  <c r="P156" i="11"/>
  <c r="O156" i="11"/>
  <c r="N156" i="11"/>
  <c r="K156" i="11"/>
  <c r="H156" i="11"/>
  <c r="T156" i="11" s="1"/>
  <c r="D156" i="11"/>
  <c r="C156" i="11"/>
  <c r="B156" i="11"/>
  <c r="P156" i="12"/>
  <c r="O156" i="12"/>
  <c r="N156" i="12"/>
  <c r="M156" i="12"/>
  <c r="I156" i="12"/>
  <c r="Q156" i="12" s="1"/>
  <c r="D156" i="12"/>
  <c r="C156" i="12"/>
  <c r="B156" i="12"/>
  <c r="P156" i="10"/>
  <c r="O156" i="10"/>
  <c r="M156" i="10"/>
  <c r="I156" i="10"/>
  <c r="Q156" i="10" s="1"/>
  <c r="D156" i="10"/>
  <c r="C156" i="10"/>
  <c r="B156" i="10"/>
  <c r="M156" i="1"/>
  <c r="J156" i="18" s="1"/>
  <c r="L156" i="1"/>
  <c r="D156" i="18" s="1"/>
  <c r="G156" i="1"/>
  <c r="F156" i="1"/>
  <c r="O156" i="1" s="1"/>
  <c r="V156" i="18" s="1"/>
  <c r="Z156" i="18" s="1"/>
  <c r="E156" i="1"/>
  <c r="A156" i="1"/>
  <c r="A156" i="15" s="1"/>
  <c r="Y155" i="18"/>
  <c r="S155" i="18"/>
  <c r="O155" i="18"/>
  <c r="N155" i="18"/>
  <c r="I155" i="18"/>
  <c r="H155" i="18"/>
  <c r="C155" i="18"/>
  <c r="B155" i="18"/>
  <c r="Q155" i="15"/>
  <c r="P155" i="15"/>
  <c r="O155" i="15"/>
  <c r="N155" i="15"/>
  <c r="J155" i="15"/>
  <c r="R155" i="15" s="1"/>
  <c r="D155" i="15"/>
  <c r="C155" i="15"/>
  <c r="B155" i="15"/>
  <c r="Q155" i="14"/>
  <c r="P155" i="14"/>
  <c r="O155" i="14"/>
  <c r="N155" i="14"/>
  <c r="J155" i="14"/>
  <c r="D155" i="14"/>
  <c r="C155" i="14"/>
  <c r="B155" i="14"/>
  <c r="P155" i="13"/>
  <c r="O155" i="13"/>
  <c r="N155" i="13"/>
  <c r="M155" i="13"/>
  <c r="I155" i="13"/>
  <c r="D155" i="13"/>
  <c r="C155" i="13"/>
  <c r="B155" i="13"/>
  <c r="R155" i="16"/>
  <c r="Q155" i="16"/>
  <c r="P155" i="16"/>
  <c r="O155" i="16"/>
  <c r="K155" i="16"/>
  <c r="S155" i="16" s="1"/>
  <c r="D155" i="16"/>
  <c r="C155" i="16"/>
  <c r="B155" i="16"/>
  <c r="S155" i="11"/>
  <c r="R155" i="11"/>
  <c r="P155" i="11"/>
  <c r="O155" i="11"/>
  <c r="Q155" i="11" s="1"/>
  <c r="N155" i="11"/>
  <c r="K155" i="11"/>
  <c r="H155" i="11"/>
  <c r="T155" i="11" s="1"/>
  <c r="D155" i="11"/>
  <c r="C155" i="11"/>
  <c r="B155" i="11"/>
  <c r="P155" i="12"/>
  <c r="O155" i="12"/>
  <c r="N155" i="12"/>
  <c r="M155" i="12"/>
  <c r="I155" i="12"/>
  <c r="Q155" i="12" s="1"/>
  <c r="D155" i="12"/>
  <c r="C155" i="12"/>
  <c r="B155" i="12"/>
  <c r="P155" i="10"/>
  <c r="O155" i="10"/>
  <c r="M155" i="10"/>
  <c r="I155" i="10"/>
  <c r="Q155" i="10" s="1"/>
  <c r="D155" i="10"/>
  <c r="C155" i="10"/>
  <c r="B155" i="10"/>
  <c r="M155" i="1"/>
  <c r="J155" i="18" s="1"/>
  <c r="L155" i="1"/>
  <c r="D155" i="18" s="1"/>
  <c r="G155" i="1"/>
  <c r="F155" i="1"/>
  <c r="O155" i="1" s="1"/>
  <c r="V155" i="18" s="1"/>
  <c r="E155" i="1"/>
  <c r="A155" i="1"/>
  <c r="A155" i="15" s="1"/>
  <c r="Y154" i="18"/>
  <c r="S154" i="18"/>
  <c r="O154" i="18"/>
  <c r="N154" i="18"/>
  <c r="I154" i="18"/>
  <c r="H154" i="18"/>
  <c r="C154" i="18"/>
  <c r="B154" i="18"/>
  <c r="Q154" i="15"/>
  <c r="P154" i="15"/>
  <c r="O154" i="15"/>
  <c r="N154" i="15"/>
  <c r="J154" i="15"/>
  <c r="R154" i="15" s="1"/>
  <c r="D154" i="15"/>
  <c r="C154" i="15"/>
  <c r="B154" i="15"/>
  <c r="Q154" i="14"/>
  <c r="P154" i="14"/>
  <c r="O154" i="14"/>
  <c r="N154" i="14"/>
  <c r="J154" i="14"/>
  <c r="D154" i="14"/>
  <c r="C154" i="14"/>
  <c r="B154" i="14"/>
  <c r="P154" i="13"/>
  <c r="O154" i="13"/>
  <c r="N154" i="13"/>
  <c r="M154" i="13"/>
  <c r="I154" i="13"/>
  <c r="Q154" i="13" s="1"/>
  <c r="D154" i="13"/>
  <c r="C154" i="13"/>
  <c r="B154" i="13"/>
  <c r="R154" i="16"/>
  <c r="Q154" i="16"/>
  <c r="P154" i="16"/>
  <c r="O154" i="16"/>
  <c r="K154" i="16"/>
  <c r="S154" i="16" s="1"/>
  <c r="D154" i="16"/>
  <c r="C154" i="16"/>
  <c r="B154" i="16"/>
  <c r="S154" i="11"/>
  <c r="R154" i="11"/>
  <c r="P154" i="11"/>
  <c r="O154" i="11"/>
  <c r="N154" i="11"/>
  <c r="K154" i="11"/>
  <c r="H154" i="11"/>
  <c r="T154" i="11" s="1"/>
  <c r="D154" i="11"/>
  <c r="C154" i="11"/>
  <c r="B154" i="11"/>
  <c r="P154" i="12"/>
  <c r="O154" i="12"/>
  <c r="N154" i="12"/>
  <c r="M154" i="12"/>
  <c r="I154" i="12"/>
  <c r="Q154" i="12" s="1"/>
  <c r="D154" i="12"/>
  <c r="C154" i="12"/>
  <c r="B154" i="12"/>
  <c r="P154" i="10"/>
  <c r="O154" i="10"/>
  <c r="M154" i="10"/>
  <c r="G154" i="18" s="1"/>
  <c r="I154" i="10"/>
  <c r="D154" i="10"/>
  <c r="C154" i="10"/>
  <c r="B154" i="10"/>
  <c r="M154" i="1"/>
  <c r="J154" i="18" s="1"/>
  <c r="L154" i="1"/>
  <c r="D154" i="18" s="1"/>
  <c r="G154" i="1"/>
  <c r="F154" i="1"/>
  <c r="O154" i="1" s="1"/>
  <c r="V154" i="18" s="1"/>
  <c r="Z154" i="18" s="1"/>
  <c r="E154" i="1"/>
  <c r="A154" i="1"/>
  <c r="A154" i="18" s="1"/>
  <c r="Y153" i="18"/>
  <c r="S153" i="18"/>
  <c r="O153" i="18"/>
  <c r="N153" i="18"/>
  <c r="I153" i="18"/>
  <c r="H153" i="18"/>
  <c r="C153" i="18"/>
  <c r="B153" i="18"/>
  <c r="Q153" i="15"/>
  <c r="P153" i="15"/>
  <c r="O153" i="15"/>
  <c r="N153" i="15"/>
  <c r="J153" i="15"/>
  <c r="R153" i="15" s="1"/>
  <c r="D153" i="15"/>
  <c r="C153" i="15"/>
  <c r="B153" i="15"/>
  <c r="Q153" i="14"/>
  <c r="P153" i="14"/>
  <c r="O153" i="14"/>
  <c r="N153" i="14"/>
  <c r="J153" i="14"/>
  <c r="D153" i="14"/>
  <c r="C153" i="14"/>
  <c r="B153" i="14"/>
  <c r="P153" i="13"/>
  <c r="O153" i="13"/>
  <c r="N153" i="13"/>
  <c r="M153" i="13"/>
  <c r="I153" i="13"/>
  <c r="D153" i="13"/>
  <c r="C153" i="13"/>
  <c r="B153" i="13"/>
  <c r="R153" i="16"/>
  <c r="Q153" i="16"/>
  <c r="P153" i="16"/>
  <c r="O153" i="16"/>
  <c r="K153" i="16"/>
  <c r="S153" i="16" s="1"/>
  <c r="D153" i="16"/>
  <c r="C153" i="16"/>
  <c r="B153" i="16"/>
  <c r="S153" i="11"/>
  <c r="R153" i="11"/>
  <c r="P153" i="11"/>
  <c r="O153" i="11"/>
  <c r="N153" i="11"/>
  <c r="K153" i="11"/>
  <c r="H153" i="11"/>
  <c r="T153" i="11" s="1"/>
  <c r="D153" i="11"/>
  <c r="C153" i="11"/>
  <c r="B153" i="11"/>
  <c r="P153" i="12"/>
  <c r="O153" i="12"/>
  <c r="N153" i="12"/>
  <c r="M153" i="12"/>
  <c r="I153" i="12"/>
  <c r="Q153" i="12" s="1"/>
  <c r="D153" i="12"/>
  <c r="C153" i="12"/>
  <c r="B153" i="12"/>
  <c r="P153" i="10"/>
  <c r="O153" i="10"/>
  <c r="M153" i="10"/>
  <c r="I153" i="10"/>
  <c r="Q153" i="10" s="1"/>
  <c r="D153" i="10"/>
  <c r="C153" i="10"/>
  <c r="B153" i="10"/>
  <c r="M153" i="1"/>
  <c r="J153" i="18" s="1"/>
  <c r="L153" i="1"/>
  <c r="D153" i="18" s="1"/>
  <c r="G153" i="1"/>
  <c r="F153" i="1"/>
  <c r="O153" i="1" s="1"/>
  <c r="V153" i="18" s="1"/>
  <c r="E153" i="1"/>
  <c r="A153" i="1"/>
  <c r="A153" i="18" s="1"/>
  <c r="Y152" i="18"/>
  <c r="S152" i="18"/>
  <c r="O152" i="18"/>
  <c r="N152" i="18"/>
  <c r="I152" i="18"/>
  <c r="H152" i="18"/>
  <c r="C152" i="18"/>
  <c r="B152" i="18"/>
  <c r="Q152" i="15"/>
  <c r="P152" i="15"/>
  <c r="O152" i="15"/>
  <c r="N152" i="15"/>
  <c r="J152" i="15"/>
  <c r="R152" i="15" s="1"/>
  <c r="D152" i="15"/>
  <c r="C152" i="15"/>
  <c r="B152" i="15"/>
  <c r="Q152" i="14"/>
  <c r="P152" i="14"/>
  <c r="O152" i="14"/>
  <c r="N152" i="14"/>
  <c r="J152" i="14"/>
  <c r="D152" i="14"/>
  <c r="C152" i="14"/>
  <c r="B152" i="14"/>
  <c r="P152" i="13"/>
  <c r="O152" i="13"/>
  <c r="N152" i="13"/>
  <c r="M152" i="13"/>
  <c r="I152" i="13"/>
  <c r="D152" i="13"/>
  <c r="C152" i="13"/>
  <c r="B152" i="13"/>
  <c r="R152" i="16"/>
  <c r="Q152" i="16"/>
  <c r="P152" i="16"/>
  <c r="O152" i="16"/>
  <c r="K152" i="16"/>
  <c r="S152" i="16" s="1"/>
  <c r="D152" i="16"/>
  <c r="C152" i="16"/>
  <c r="B152" i="16"/>
  <c r="S152" i="11"/>
  <c r="R152" i="11"/>
  <c r="P152" i="11"/>
  <c r="O152" i="11"/>
  <c r="N152" i="11"/>
  <c r="K152" i="11"/>
  <c r="H152" i="11"/>
  <c r="T152" i="11" s="1"/>
  <c r="D152" i="11"/>
  <c r="C152" i="11"/>
  <c r="B152" i="11"/>
  <c r="P152" i="12"/>
  <c r="O152" i="12"/>
  <c r="N152" i="12"/>
  <c r="M152" i="12"/>
  <c r="I152" i="12"/>
  <c r="Q152" i="12" s="1"/>
  <c r="D152" i="12"/>
  <c r="C152" i="12"/>
  <c r="B152" i="12"/>
  <c r="P152" i="10"/>
  <c r="O152" i="10"/>
  <c r="M152" i="10"/>
  <c r="I152" i="10"/>
  <c r="Q152" i="10" s="1"/>
  <c r="D152" i="10"/>
  <c r="C152" i="10"/>
  <c r="B152" i="10"/>
  <c r="M152" i="1"/>
  <c r="J152" i="18" s="1"/>
  <c r="L152" i="1"/>
  <c r="D152" i="18" s="1"/>
  <c r="G152" i="1"/>
  <c r="F152" i="1"/>
  <c r="O152" i="1" s="1"/>
  <c r="V152" i="18" s="1"/>
  <c r="E152" i="1"/>
  <c r="A152" i="1"/>
  <c r="A152" i="18" s="1"/>
  <c r="Y151" i="18"/>
  <c r="S151" i="18"/>
  <c r="I151" i="18"/>
  <c r="H151" i="18"/>
  <c r="C151" i="18"/>
  <c r="B151" i="18"/>
  <c r="Q151" i="15"/>
  <c r="P151" i="15"/>
  <c r="O151" i="15"/>
  <c r="N151" i="15"/>
  <c r="J151" i="15"/>
  <c r="R151" i="15" s="1"/>
  <c r="D151" i="15"/>
  <c r="C151" i="15"/>
  <c r="B151" i="15"/>
  <c r="Q151" i="14"/>
  <c r="P151" i="14"/>
  <c r="O151" i="14"/>
  <c r="N151" i="14"/>
  <c r="J151" i="14"/>
  <c r="D151" i="14"/>
  <c r="C151" i="14"/>
  <c r="B151" i="14"/>
  <c r="P151" i="13"/>
  <c r="O151" i="13"/>
  <c r="N151" i="13"/>
  <c r="M151" i="13"/>
  <c r="I151" i="13"/>
  <c r="D151" i="13"/>
  <c r="C151" i="13"/>
  <c r="B151" i="13"/>
  <c r="R151" i="16"/>
  <c r="Q151" i="16"/>
  <c r="P151" i="16"/>
  <c r="O151" i="16"/>
  <c r="K151" i="16"/>
  <c r="S151" i="16" s="1"/>
  <c r="D151" i="16"/>
  <c r="C151" i="16"/>
  <c r="B151" i="16"/>
  <c r="S151" i="11"/>
  <c r="R151" i="11"/>
  <c r="P151" i="11"/>
  <c r="O151" i="11"/>
  <c r="N151" i="11"/>
  <c r="K151" i="11"/>
  <c r="H151" i="11"/>
  <c r="T151" i="11" s="1"/>
  <c r="D151" i="11"/>
  <c r="C151" i="11"/>
  <c r="B151" i="11"/>
  <c r="P151" i="12"/>
  <c r="O151" i="12"/>
  <c r="N151" i="12"/>
  <c r="M151" i="12"/>
  <c r="I151" i="12"/>
  <c r="Q151" i="12" s="1"/>
  <c r="D151" i="12"/>
  <c r="C151" i="12"/>
  <c r="B151" i="12"/>
  <c r="P151" i="10"/>
  <c r="O151" i="10"/>
  <c r="M151" i="10"/>
  <c r="M151" i="18" s="1"/>
  <c r="I151" i="10"/>
  <c r="D151" i="10"/>
  <c r="C151" i="10"/>
  <c r="B151" i="10"/>
  <c r="M151" i="1"/>
  <c r="J151" i="18" s="1"/>
  <c r="L151" i="1"/>
  <c r="D151" i="18" s="1"/>
  <c r="G151" i="1"/>
  <c r="F151" i="1"/>
  <c r="E151" i="1"/>
  <c r="A151" i="1"/>
  <c r="A151" i="18" s="1"/>
  <c r="Y150" i="18"/>
  <c r="S150" i="18"/>
  <c r="O150" i="18"/>
  <c r="N150" i="18"/>
  <c r="I150" i="18"/>
  <c r="H150" i="18"/>
  <c r="C150" i="18"/>
  <c r="B150" i="18"/>
  <c r="Q150" i="15"/>
  <c r="P150" i="15"/>
  <c r="O150" i="15"/>
  <c r="N150" i="15"/>
  <c r="J150" i="15"/>
  <c r="R150" i="15" s="1"/>
  <c r="D150" i="15"/>
  <c r="C150" i="15"/>
  <c r="B150" i="15"/>
  <c r="Q150" i="14"/>
  <c r="P150" i="14"/>
  <c r="O150" i="14"/>
  <c r="N150" i="14"/>
  <c r="J150" i="14"/>
  <c r="D150" i="14"/>
  <c r="C150" i="14"/>
  <c r="B150" i="14"/>
  <c r="P150" i="13"/>
  <c r="O150" i="13"/>
  <c r="N150" i="13"/>
  <c r="M150" i="13"/>
  <c r="I150" i="13"/>
  <c r="D150" i="13"/>
  <c r="C150" i="13"/>
  <c r="B150" i="13"/>
  <c r="R150" i="16"/>
  <c r="Q150" i="16"/>
  <c r="P150" i="16"/>
  <c r="O150" i="16"/>
  <c r="K150" i="16"/>
  <c r="S150" i="16" s="1"/>
  <c r="D150" i="16"/>
  <c r="C150" i="16"/>
  <c r="B150" i="16"/>
  <c r="S150" i="11"/>
  <c r="R150" i="11"/>
  <c r="P150" i="11"/>
  <c r="O150" i="11"/>
  <c r="N150" i="11"/>
  <c r="K150" i="11"/>
  <c r="H150" i="11"/>
  <c r="T150" i="11" s="1"/>
  <c r="D150" i="11"/>
  <c r="C150" i="11"/>
  <c r="B150" i="11"/>
  <c r="P150" i="12"/>
  <c r="O150" i="12"/>
  <c r="N150" i="12"/>
  <c r="M150" i="12"/>
  <c r="I150" i="12"/>
  <c r="Q150" i="12" s="1"/>
  <c r="D150" i="12"/>
  <c r="C150" i="12"/>
  <c r="B150" i="12"/>
  <c r="P150" i="10"/>
  <c r="O150" i="10"/>
  <c r="M150" i="10"/>
  <c r="M150" i="18" s="1"/>
  <c r="I150" i="10"/>
  <c r="D150" i="10"/>
  <c r="C150" i="10"/>
  <c r="B150" i="10"/>
  <c r="M150" i="1"/>
  <c r="J150" i="18" s="1"/>
  <c r="L150" i="1"/>
  <c r="D150" i="18" s="1"/>
  <c r="G150" i="1"/>
  <c r="F150" i="1"/>
  <c r="O150" i="1" s="1"/>
  <c r="V150" i="18" s="1"/>
  <c r="Z150" i="18" s="1"/>
  <c r="E150" i="1"/>
  <c r="A150" i="1"/>
  <c r="A150" i="18" s="1"/>
  <c r="Y149" i="18"/>
  <c r="U149" i="18"/>
  <c r="T149" i="18"/>
  <c r="S149" i="18"/>
  <c r="O149" i="18"/>
  <c r="N149" i="18"/>
  <c r="I149" i="18"/>
  <c r="H149" i="18"/>
  <c r="C149" i="18"/>
  <c r="B149" i="18"/>
  <c r="Q149" i="15"/>
  <c r="P149" i="15"/>
  <c r="O149" i="15"/>
  <c r="N149" i="15"/>
  <c r="J149" i="15"/>
  <c r="R149" i="15" s="1"/>
  <c r="D149" i="15"/>
  <c r="C149" i="15"/>
  <c r="B149" i="15"/>
  <c r="Q149" i="14"/>
  <c r="P149" i="14"/>
  <c r="O149" i="14"/>
  <c r="N149" i="14"/>
  <c r="J149" i="14"/>
  <c r="D149" i="14"/>
  <c r="C149" i="14"/>
  <c r="B149" i="14"/>
  <c r="P149" i="13"/>
  <c r="O149" i="13"/>
  <c r="N149" i="13"/>
  <c r="M149" i="13"/>
  <c r="I149" i="13"/>
  <c r="D149" i="13"/>
  <c r="C149" i="13"/>
  <c r="B149" i="13"/>
  <c r="R149" i="16"/>
  <c r="Q149" i="16"/>
  <c r="P149" i="16"/>
  <c r="O149" i="16"/>
  <c r="K149" i="16"/>
  <c r="S149" i="16" s="1"/>
  <c r="D149" i="16"/>
  <c r="C149" i="16"/>
  <c r="B149" i="16"/>
  <c r="S149" i="11"/>
  <c r="R149" i="11"/>
  <c r="P149" i="11"/>
  <c r="O149" i="11"/>
  <c r="N149" i="11"/>
  <c r="K149" i="11"/>
  <c r="H149" i="11"/>
  <c r="T149" i="11" s="1"/>
  <c r="D149" i="11"/>
  <c r="C149" i="11"/>
  <c r="B149" i="11"/>
  <c r="P149" i="12"/>
  <c r="O149" i="12"/>
  <c r="N149" i="12"/>
  <c r="M149" i="12"/>
  <c r="I149" i="12"/>
  <c r="Q149" i="12" s="1"/>
  <c r="D149" i="12"/>
  <c r="C149" i="12"/>
  <c r="B149" i="12"/>
  <c r="P149" i="10"/>
  <c r="O149" i="10"/>
  <c r="M149" i="10"/>
  <c r="M149" i="18" s="1"/>
  <c r="I149" i="10"/>
  <c r="Q149" i="10" s="1"/>
  <c r="D149" i="10"/>
  <c r="C149" i="10"/>
  <c r="B149" i="10"/>
  <c r="N149" i="1"/>
  <c r="P149" i="18" s="1"/>
  <c r="M149" i="1"/>
  <c r="J149" i="18" s="1"/>
  <c r="L149" i="1"/>
  <c r="D149" i="18" s="1"/>
  <c r="G149" i="1"/>
  <c r="F149" i="1"/>
  <c r="E149" i="1"/>
  <c r="A149" i="1"/>
  <c r="A149" i="14" s="1"/>
  <c r="Y148" i="18"/>
  <c r="S148" i="18"/>
  <c r="O148" i="18"/>
  <c r="N148" i="18"/>
  <c r="I148" i="18"/>
  <c r="H148" i="18"/>
  <c r="C148" i="18"/>
  <c r="B148" i="18"/>
  <c r="Q148" i="15"/>
  <c r="P148" i="15"/>
  <c r="O148" i="15"/>
  <c r="N148" i="15"/>
  <c r="J148" i="15"/>
  <c r="R148" i="15" s="1"/>
  <c r="D148" i="15"/>
  <c r="C148" i="15"/>
  <c r="B148" i="15"/>
  <c r="Q148" i="14"/>
  <c r="P148" i="14"/>
  <c r="O148" i="14"/>
  <c r="N148" i="14"/>
  <c r="J148" i="14"/>
  <c r="D148" i="14"/>
  <c r="C148" i="14"/>
  <c r="B148" i="14"/>
  <c r="P148" i="13"/>
  <c r="O148" i="13"/>
  <c r="N148" i="13"/>
  <c r="M148" i="13"/>
  <c r="I148" i="13"/>
  <c r="D148" i="13"/>
  <c r="C148" i="13"/>
  <c r="B148" i="13"/>
  <c r="R148" i="16"/>
  <c r="Q148" i="16"/>
  <c r="P148" i="16"/>
  <c r="O148" i="16"/>
  <c r="K148" i="16"/>
  <c r="S148" i="16" s="1"/>
  <c r="D148" i="16"/>
  <c r="C148" i="16"/>
  <c r="B148" i="16"/>
  <c r="S148" i="11"/>
  <c r="R148" i="11"/>
  <c r="P148" i="11"/>
  <c r="O148" i="11"/>
  <c r="N148" i="11"/>
  <c r="K148" i="11"/>
  <c r="H148" i="11"/>
  <c r="T148" i="11" s="1"/>
  <c r="D148" i="11"/>
  <c r="C148" i="11"/>
  <c r="B148" i="11"/>
  <c r="P148" i="12"/>
  <c r="O148" i="12"/>
  <c r="N148" i="12"/>
  <c r="M148" i="12"/>
  <c r="I148" i="12"/>
  <c r="Q148" i="12" s="1"/>
  <c r="D148" i="12"/>
  <c r="C148" i="12"/>
  <c r="B148" i="12"/>
  <c r="P148" i="10"/>
  <c r="O148" i="10"/>
  <c r="M148" i="10"/>
  <c r="I148" i="10"/>
  <c r="Q148" i="10" s="1"/>
  <c r="D148" i="10"/>
  <c r="C148" i="10"/>
  <c r="B148" i="10"/>
  <c r="M148" i="1"/>
  <c r="J148" i="18" s="1"/>
  <c r="L148" i="1"/>
  <c r="D148" i="18" s="1"/>
  <c r="G148" i="1"/>
  <c r="F148" i="1"/>
  <c r="E148" i="1"/>
  <c r="A148" i="1"/>
  <c r="A148" i="15" s="1"/>
  <c r="Y147" i="18"/>
  <c r="S147" i="18"/>
  <c r="O147" i="18"/>
  <c r="N147" i="18"/>
  <c r="I147" i="18"/>
  <c r="H147" i="18"/>
  <c r="C147" i="18"/>
  <c r="B147" i="18"/>
  <c r="Q147" i="15"/>
  <c r="P147" i="15"/>
  <c r="O147" i="15"/>
  <c r="N147" i="15"/>
  <c r="J147" i="15"/>
  <c r="R147" i="15" s="1"/>
  <c r="D147" i="15"/>
  <c r="C147" i="15"/>
  <c r="B147" i="15"/>
  <c r="Q147" i="14"/>
  <c r="P147" i="14"/>
  <c r="O147" i="14"/>
  <c r="N147" i="14"/>
  <c r="J147" i="14"/>
  <c r="R147" i="14" s="1"/>
  <c r="D147" i="14"/>
  <c r="C147" i="14"/>
  <c r="B147" i="14"/>
  <c r="P147" i="13"/>
  <c r="O147" i="13"/>
  <c r="N147" i="13"/>
  <c r="M147" i="13"/>
  <c r="I147" i="13"/>
  <c r="Q147" i="13" s="1"/>
  <c r="D147" i="13"/>
  <c r="C147" i="13"/>
  <c r="B147" i="13"/>
  <c r="R147" i="16"/>
  <c r="Q147" i="16"/>
  <c r="P147" i="16"/>
  <c r="O147" i="16"/>
  <c r="K147" i="16"/>
  <c r="S147" i="16" s="1"/>
  <c r="D147" i="16"/>
  <c r="C147" i="16"/>
  <c r="B147" i="16"/>
  <c r="S147" i="11"/>
  <c r="R147" i="11"/>
  <c r="P147" i="11"/>
  <c r="O147" i="11"/>
  <c r="N147" i="11"/>
  <c r="K147" i="11"/>
  <c r="H147" i="11"/>
  <c r="T147" i="11" s="1"/>
  <c r="D147" i="11"/>
  <c r="C147" i="11"/>
  <c r="B147" i="11"/>
  <c r="P147" i="12"/>
  <c r="O147" i="12"/>
  <c r="N147" i="12"/>
  <c r="M147" i="12"/>
  <c r="I147" i="12"/>
  <c r="Q147" i="12" s="1"/>
  <c r="D147" i="12"/>
  <c r="C147" i="12"/>
  <c r="B147" i="12"/>
  <c r="P147" i="10"/>
  <c r="O147" i="10"/>
  <c r="M147" i="10"/>
  <c r="I147" i="10"/>
  <c r="Q147" i="10" s="1"/>
  <c r="D147" i="10"/>
  <c r="C147" i="10"/>
  <c r="B147" i="10"/>
  <c r="M147" i="1"/>
  <c r="J147" i="18" s="1"/>
  <c r="L147" i="1"/>
  <c r="D147" i="18" s="1"/>
  <c r="G147" i="1"/>
  <c r="F147" i="1"/>
  <c r="E147" i="1"/>
  <c r="A147" i="1"/>
  <c r="A147" i="14" s="1"/>
  <c r="Y146" i="18"/>
  <c r="S146" i="18"/>
  <c r="O146" i="18"/>
  <c r="N146" i="18"/>
  <c r="I146" i="18"/>
  <c r="H146" i="18"/>
  <c r="C146" i="18"/>
  <c r="B146" i="18"/>
  <c r="Q146" i="15"/>
  <c r="P146" i="15"/>
  <c r="O146" i="15"/>
  <c r="N146" i="15"/>
  <c r="J146" i="15"/>
  <c r="R146" i="15" s="1"/>
  <c r="D146" i="15"/>
  <c r="C146" i="15"/>
  <c r="B146" i="15"/>
  <c r="Q146" i="14"/>
  <c r="P146" i="14"/>
  <c r="O146" i="14"/>
  <c r="N146" i="14"/>
  <c r="J146" i="14"/>
  <c r="R146" i="14" s="1"/>
  <c r="D146" i="14"/>
  <c r="C146" i="14"/>
  <c r="B146" i="14"/>
  <c r="P146" i="13"/>
  <c r="O146" i="13"/>
  <c r="N146" i="13"/>
  <c r="M146" i="13"/>
  <c r="I146" i="13"/>
  <c r="Q146" i="13" s="1"/>
  <c r="D146" i="13"/>
  <c r="C146" i="13"/>
  <c r="B146" i="13"/>
  <c r="R146" i="16"/>
  <c r="Q146" i="16"/>
  <c r="P146" i="16"/>
  <c r="O146" i="16"/>
  <c r="K146" i="16"/>
  <c r="S146" i="16" s="1"/>
  <c r="D146" i="16"/>
  <c r="C146" i="16"/>
  <c r="B146" i="16"/>
  <c r="S146" i="11"/>
  <c r="R146" i="11"/>
  <c r="P146" i="11"/>
  <c r="O146" i="11"/>
  <c r="Q146" i="11" s="1"/>
  <c r="N146" i="11"/>
  <c r="K146" i="11"/>
  <c r="H146" i="11"/>
  <c r="T146" i="11" s="1"/>
  <c r="D146" i="11"/>
  <c r="C146" i="11"/>
  <c r="B146" i="11"/>
  <c r="P146" i="12"/>
  <c r="O146" i="12"/>
  <c r="N146" i="12"/>
  <c r="M146" i="12"/>
  <c r="I146" i="12"/>
  <c r="Q146" i="12" s="1"/>
  <c r="D146" i="12"/>
  <c r="C146" i="12"/>
  <c r="B146" i="12"/>
  <c r="P146" i="10"/>
  <c r="O146" i="10"/>
  <c r="M146" i="10"/>
  <c r="I146" i="10"/>
  <c r="Q146" i="10" s="1"/>
  <c r="D146" i="10"/>
  <c r="C146" i="10"/>
  <c r="B146" i="10"/>
  <c r="M146" i="1"/>
  <c r="J146" i="18" s="1"/>
  <c r="L146" i="1"/>
  <c r="D146" i="18" s="1"/>
  <c r="G146" i="1"/>
  <c r="F146" i="1"/>
  <c r="E146" i="1"/>
  <c r="A146" i="1"/>
  <c r="A146" i="18" s="1"/>
  <c r="Y145" i="18"/>
  <c r="S145" i="18"/>
  <c r="O145" i="18"/>
  <c r="N145" i="18"/>
  <c r="I145" i="18"/>
  <c r="H145" i="18"/>
  <c r="C145" i="18"/>
  <c r="B145" i="18"/>
  <c r="Q145" i="15"/>
  <c r="P145" i="15"/>
  <c r="O145" i="15"/>
  <c r="N145" i="15"/>
  <c r="J145" i="15"/>
  <c r="R145" i="15" s="1"/>
  <c r="D145" i="15"/>
  <c r="C145" i="15"/>
  <c r="B145" i="15"/>
  <c r="Q145" i="14"/>
  <c r="P145" i="14"/>
  <c r="O145" i="14"/>
  <c r="N145" i="14"/>
  <c r="J145" i="14"/>
  <c r="R145" i="14" s="1"/>
  <c r="D145" i="14"/>
  <c r="C145" i="14"/>
  <c r="B145" i="14"/>
  <c r="P145" i="13"/>
  <c r="O145" i="13"/>
  <c r="N145" i="13"/>
  <c r="M145" i="13"/>
  <c r="I145" i="13"/>
  <c r="Q145" i="13" s="1"/>
  <c r="D145" i="13"/>
  <c r="C145" i="13"/>
  <c r="B145" i="13"/>
  <c r="R145" i="16"/>
  <c r="Q145" i="16"/>
  <c r="P145" i="16"/>
  <c r="O145" i="16"/>
  <c r="K145" i="16"/>
  <c r="S145" i="16" s="1"/>
  <c r="D145" i="16"/>
  <c r="C145" i="16"/>
  <c r="B145" i="16"/>
  <c r="S145" i="11"/>
  <c r="R145" i="11"/>
  <c r="P145" i="11"/>
  <c r="O145" i="11"/>
  <c r="N145" i="11"/>
  <c r="K145" i="11"/>
  <c r="H145" i="11"/>
  <c r="T145" i="11" s="1"/>
  <c r="D145" i="11"/>
  <c r="C145" i="11"/>
  <c r="B145" i="11"/>
  <c r="P145" i="12"/>
  <c r="O145" i="12"/>
  <c r="N145" i="12"/>
  <c r="M145" i="12"/>
  <c r="I145" i="12"/>
  <c r="Q145" i="12" s="1"/>
  <c r="D145" i="12"/>
  <c r="C145" i="12"/>
  <c r="B145" i="12"/>
  <c r="P145" i="10"/>
  <c r="O145" i="10"/>
  <c r="M145" i="10"/>
  <c r="M145" i="18" s="1"/>
  <c r="I145" i="10"/>
  <c r="Q145" i="10" s="1"/>
  <c r="D145" i="10"/>
  <c r="C145" i="10"/>
  <c r="B145" i="10"/>
  <c r="M145" i="1"/>
  <c r="J145" i="18" s="1"/>
  <c r="L145" i="1"/>
  <c r="D145" i="18" s="1"/>
  <c r="G145" i="1"/>
  <c r="F145" i="1"/>
  <c r="E145" i="1"/>
  <c r="A145" i="1"/>
  <c r="A145" i="18" s="1"/>
  <c r="Y144" i="18"/>
  <c r="S144" i="18"/>
  <c r="O144" i="18"/>
  <c r="N144" i="18"/>
  <c r="I144" i="18"/>
  <c r="H144" i="18"/>
  <c r="C144" i="18"/>
  <c r="B144" i="18"/>
  <c r="Q144" i="15"/>
  <c r="P144" i="15"/>
  <c r="O144" i="15"/>
  <c r="N144" i="15"/>
  <c r="J144" i="15"/>
  <c r="R144" i="15" s="1"/>
  <c r="D144" i="15"/>
  <c r="C144" i="15"/>
  <c r="B144" i="15"/>
  <c r="Q144" i="14"/>
  <c r="P144" i="14"/>
  <c r="O144" i="14"/>
  <c r="N144" i="14"/>
  <c r="J144" i="14"/>
  <c r="R144" i="14" s="1"/>
  <c r="D144" i="14"/>
  <c r="C144" i="14"/>
  <c r="B144" i="14"/>
  <c r="P144" i="13"/>
  <c r="O144" i="13"/>
  <c r="N144" i="13"/>
  <c r="M144" i="13"/>
  <c r="I144" i="13"/>
  <c r="Q144" i="13" s="1"/>
  <c r="D144" i="13"/>
  <c r="C144" i="13"/>
  <c r="B144" i="13"/>
  <c r="R144" i="16"/>
  <c r="Q144" i="16"/>
  <c r="P144" i="16"/>
  <c r="O144" i="16"/>
  <c r="K144" i="16"/>
  <c r="S144" i="16" s="1"/>
  <c r="D144" i="16"/>
  <c r="C144" i="16"/>
  <c r="B144" i="16"/>
  <c r="S144" i="11"/>
  <c r="R144" i="11"/>
  <c r="P144" i="11"/>
  <c r="O144" i="11"/>
  <c r="Q144" i="11" s="1"/>
  <c r="N144" i="11"/>
  <c r="K144" i="11"/>
  <c r="H144" i="11"/>
  <c r="T144" i="11" s="1"/>
  <c r="D144" i="11"/>
  <c r="C144" i="11"/>
  <c r="B144" i="11"/>
  <c r="P144" i="12"/>
  <c r="O144" i="12"/>
  <c r="N144" i="12"/>
  <c r="M144" i="12"/>
  <c r="I144" i="12"/>
  <c r="Q144" i="12" s="1"/>
  <c r="D144" i="12"/>
  <c r="C144" i="12"/>
  <c r="B144" i="12"/>
  <c r="P144" i="10"/>
  <c r="O144" i="10"/>
  <c r="M144" i="10"/>
  <c r="I144" i="10"/>
  <c r="Q144" i="10" s="1"/>
  <c r="D144" i="10"/>
  <c r="C144" i="10"/>
  <c r="B144" i="10"/>
  <c r="M144" i="1"/>
  <c r="J144" i="18" s="1"/>
  <c r="L144" i="1"/>
  <c r="D144" i="18" s="1"/>
  <c r="G144" i="1"/>
  <c r="F144" i="1"/>
  <c r="E144" i="1"/>
  <c r="A144" i="1"/>
  <c r="A144" i="18" s="1"/>
  <c r="Y143" i="18"/>
  <c r="S143" i="18"/>
  <c r="O143" i="18"/>
  <c r="N143" i="18"/>
  <c r="I143" i="18"/>
  <c r="H143" i="18"/>
  <c r="C143" i="18"/>
  <c r="B143" i="18"/>
  <c r="Q143" i="15"/>
  <c r="P143" i="15"/>
  <c r="O143" i="15"/>
  <c r="N143" i="15"/>
  <c r="J143" i="15"/>
  <c r="R143" i="15" s="1"/>
  <c r="D143" i="15"/>
  <c r="C143" i="15"/>
  <c r="B143" i="15"/>
  <c r="Q143" i="14"/>
  <c r="P143" i="14"/>
  <c r="O143" i="14"/>
  <c r="N143" i="14"/>
  <c r="J143" i="14"/>
  <c r="R143" i="14" s="1"/>
  <c r="D143" i="14"/>
  <c r="C143" i="14"/>
  <c r="B143" i="14"/>
  <c r="P143" i="13"/>
  <c r="O143" i="13"/>
  <c r="N143" i="13"/>
  <c r="M143" i="13"/>
  <c r="I143" i="13"/>
  <c r="Q143" i="13" s="1"/>
  <c r="D143" i="13"/>
  <c r="C143" i="13"/>
  <c r="B143" i="13"/>
  <c r="R143" i="16"/>
  <c r="Q143" i="16"/>
  <c r="P143" i="16"/>
  <c r="O143" i="16"/>
  <c r="K143" i="16"/>
  <c r="S143" i="16" s="1"/>
  <c r="D143" i="16"/>
  <c r="C143" i="16"/>
  <c r="B143" i="16"/>
  <c r="S143" i="11"/>
  <c r="R143" i="11"/>
  <c r="P143" i="11"/>
  <c r="O143" i="11"/>
  <c r="N143" i="11"/>
  <c r="K143" i="11"/>
  <c r="H143" i="11"/>
  <c r="T143" i="11" s="1"/>
  <c r="D143" i="11"/>
  <c r="C143" i="11"/>
  <c r="B143" i="11"/>
  <c r="P143" i="12"/>
  <c r="O143" i="12"/>
  <c r="N143" i="12"/>
  <c r="M143" i="12"/>
  <c r="I143" i="12"/>
  <c r="Q143" i="12" s="1"/>
  <c r="D143" i="12"/>
  <c r="C143" i="12"/>
  <c r="B143" i="12"/>
  <c r="P143" i="10"/>
  <c r="O143" i="10"/>
  <c r="M143" i="10"/>
  <c r="M143" i="18" s="1"/>
  <c r="I143" i="10"/>
  <c r="Q143" i="10" s="1"/>
  <c r="D143" i="10"/>
  <c r="C143" i="10"/>
  <c r="B143" i="10"/>
  <c r="M143" i="1"/>
  <c r="J143" i="18" s="1"/>
  <c r="L143" i="1"/>
  <c r="D143" i="18" s="1"/>
  <c r="G143" i="1"/>
  <c r="F143" i="1"/>
  <c r="E143" i="1"/>
  <c r="A143" i="1"/>
  <c r="A143" i="15" s="1"/>
  <c r="Y142" i="18"/>
  <c r="S142" i="18"/>
  <c r="O142" i="18"/>
  <c r="N142" i="18"/>
  <c r="I142" i="18"/>
  <c r="H142" i="18"/>
  <c r="C142" i="18"/>
  <c r="B142" i="18"/>
  <c r="Q142" i="15"/>
  <c r="P142" i="15"/>
  <c r="O142" i="15"/>
  <c r="N142" i="15"/>
  <c r="J142" i="15"/>
  <c r="R142" i="15" s="1"/>
  <c r="D142" i="15"/>
  <c r="C142" i="15"/>
  <c r="B142" i="15"/>
  <c r="Q142" i="14"/>
  <c r="P142" i="14"/>
  <c r="O142" i="14"/>
  <c r="N142" i="14"/>
  <c r="J142" i="14"/>
  <c r="R142" i="14" s="1"/>
  <c r="D142" i="14"/>
  <c r="C142" i="14"/>
  <c r="B142" i="14"/>
  <c r="P142" i="13"/>
  <c r="O142" i="13"/>
  <c r="N142" i="13"/>
  <c r="M142" i="13"/>
  <c r="I142" i="13"/>
  <c r="Q142" i="13" s="1"/>
  <c r="D142" i="13"/>
  <c r="C142" i="13"/>
  <c r="B142" i="13"/>
  <c r="R142" i="16"/>
  <c r="Q142" i="16"/>
  <c r="P142" i="16"/>
  <c r="O142" i="16"/>
  <c r="K142" i="16"/>
  <c r="S142" i="16" s="1"/>
  <c r="D142" i="16"/>
  <c r="C142" i="16"/>
  <c r="B142" i="16"/>
  <c r="S142" i="11"/>
  <c r="R142" i="11"/>
  <c r="P142" i="11"/>
  <c r="O142" i="11"/>
  <c r="N142" i="11"/>
  <c r="K142" i="11"/>
  <c r="H142" i="11"/>
  <c r="T142" i="11" s="1"/>
  <c r="D142" i="11"/>
  <c r="C142" i="11"/>
  <c r="B142" i="11"/>
  <c r="P142" i="12"/>
  <c r="O142" i="12"/>
  <c r="N142" i="12"/>
  <c r="M142" i="12"/>
  <c r="I142" i="12"/>
  <c r="Q142" i="12" s="1"/>
  <c r="D142" i="12"/>
  <c r="C142" i="12"/>
  <c r="B142" i="12"/>
  <c r="P142" i="10"/>
  <c r="O142" i="10"/>
  <c r="M142" i="10"/>
  <c r="I142" i="10"/>
  <c r="Q142" i="10" s="1"/>
  <c r="D142" i="10"/>
  <c r="C142" i="10"/>
  <c r="B142" i="10"/>
  <c r="M142" i="1"/>
  <c r="J142" i="18" s="1"/>
  <c r="L142" i="1"/>
  <c r="D142" i="18" s="1"/>
  <c r="G142" i="1"/>
  <c r="F142" i="1"/>
  <c r="O142" i="1" s="1"/>
  <c r="V142" i="18" s="1"/>
  <c r="E142" i="1"/>
  <c r="A142" i="1"/>
  <c r="A142" i="18" s="1"/>
  <c r="Y141" i="18"/>
  <c r="S141" i="18"/>
  <c r="O141" i="18"/>
  <c r="N141" i="18"/>
  <c r="I141" i="18"/>
  <c r="H141" i="18"/>
  <c r="C141" i="18"/>
  <c r="B141" i="18"/>
  <c r="Q141" i="15"/>
  <c r="P141" i="15"/>
  <c r="O141" i="15"/>
  <c r="N141" i="15"/>
  <c r="J141" i="15"/>
  <c r="R141" i="15" s="1"/>
  <c r="D141" i="15"/>
  <c r="C141" i="15"/>
  <c r="B141" i="15"/>
  <c r="Q141" i="14"/>
  <c r="P141" i="14"/>
  <c r="O141" i="14"/>
  <c r="N141" i="14"/>
  <c r="J141" i="14"/>
  <c r="R141" i="14" s="1"/>
  <c r="D141" i="14"/>
  <c r="C141" i="14"/>
  <c r="B141" i="14"/>
  <c r="P141" i="13"/>
  <c r="O141" i="13"/>
  <c r="N141" i="13"/>
  <c r="M141" i="13"/>
  <c r="I141" i="13"/>
  <c r="Q141" i="13" s="1"/>
  <c r="D141" i="13"/>
  <c r="C141" i="13"/>
  <c r="B141" i="13"/>
  <c r="R141" i="16"/>
  <c r="Q141" i="16"/>
  <c r="P141" i="16"/>
  <c r="O141" i="16"/>
  <c r="K141" i="16"/>
  <c r="S141" i="16" s="1"/>
  <c r="D141" i="16"/>
  <c r="C141" i="16"/>
  <c r="B141" i="16"/>
  <c r="S141" i="11"/>
  <c r="R141" i="11"/>
  <c r="P141" i="11"/>
  <c r="O141" i="11"/>
  <c r="N141" i="11"/>
  <c r="K141" i="11"/>
  <c r="H141" i="11"/>
  <c r="T141" i="11" s="1"/>
  <c r="D141" i="11"/>
  <c r="C141" i="11"/>
  <c r="B141" i="11"/>
  <c r="P141" i="12"/>
  <c r="O141" i="12"/>
  <c r="N141" i="12"/>
  <c r="M141" i="12"/>
  <c r="I141" i="12"/>
  <c r="Q141" i="12" s="1"/>
  <c r="D141" i="12"/>
  <c r="C141" i="12"/>
  <c r="B141" i="12"/>
  <c r="P141" i="10"/>
  <c r="O141" i="10"/>
  <c r="M141" i="10"/>
  <c r="M141" i="18" s="1"/>
  <c r="I141" i="10"/>
  <c r="Q141" i="10" s="1"/>
  <c r="D141" i="10"/>
  <c r="C141" i="10"/>
  <c r="B141" i="10"/>
  <c r="M141" i="1"/>
  <c r="J141" i="18" s="1"/>
  <c r="L141" i="1"/>
  <c r="D141" i="18" s="1"/>
  <c r="G141" i="1"/>
  <c r="F141" i="1"/>
  <c r="O141" i="1" s="1"/>
  <c r="V141" i="18" s="1"/>
  <c r="E141" i="1"/>
  <c r="A141" i="1"/>
  <c r="A141" i="18" s="1"/>
  <c r="Y140" i="18"/>
  <c r="S140" i="18"/>
  <c r="O140" i="18"/>
  <c r="N140" i="18"/>
  <c r="I140" i="18"/>
  <c r="H140" i="18"/>
  <c r="C140" i="18"/>
  <c r="B140" i="18"/>
  <c r="Q140" i="15"/>
  <c r="P140" i="15"/>
  <c r="O140" i="15"/>
  <c r="N140" i="15"/>
  <c r="J140" i="15"/>
  <c r="R140" i="15" s="1"/>
  <c r="D140" i="15"/>
  <c r="C140" i="15"/>
  <c r="B140" i="15"/>
  <c r="Q140" i="14"/>
  <c r="P140" i="14"/>
  <c r="O140" i="14"/>
  <c r="N140" i="14"/>
  <c r="J140" i="14"/>
  <c r="R140" i="14" s="1"/>
  <c r="D140" i="14"/>
  <c r="C140" i="14"/>
  <c r="B140" i="14"/>
  <c r="P140" i="13"/>
  <c r="O140" i="13"/>
  <c r="N140" i="13"/>
  <c r="M140" i="13"/>
  <c r="I140" i="13"/>
  <c r="Q140" i="13" s="1"/>
  <c r="D140" i="13"/>
  <c r="C140" i="13"/>
  <c r="B140" i="13"/>
  <c r="R140" i="16"/>
  <c r="Q140" i="16"/>
  <c r="P140" i="16"/>
  <c r="O140" i="16"/>
  <c r="K140" i="16"/>
  <c r="S140" i="16" s="1"/>
  <c r="D140" i="16"/>
  <c r="C140" i="16"/>
  <c r="B140" i="16"/>
  <c r="S140" i="11"/>
  <c r="R140" i="11"/>
  <c r="P140" i="11"/>
  <c r="O140" i="11"/>
  <c r="N140" i="11"/>
  <c r="K140" i="11"/>
  <c r="H140" i="11"/>
  <c r="T140" i="11" s="1"/>
  <c r="D140" i="11"/>
  <c r="C140" i="11"/>
  <c r="B140" i="11"/>
  <c r="P140" i="12"/>
  <c r="O140" i="12"/>
  <c r="N140" i="12"/>
  <c r="M140" i="12"/>
  <c r="I140" i="12"/>
  <c r="Q140" i="12" s="1"/>
  <c r="D140" i="12"/>
  <c r="C140" i="12"/>
  <c r="B140" i="12"/>
  <c r="P140" i="10"/>
  <c r="O140" i="10"/>
  <c r="M140" i="10"/>
  <c r="M140" i="18" s="1"/>
  <c r="I140" i="10"/>
  <c r="Q140" i="10" s="1"/>
  <c r="D140" i="10"/>
  <c r="C140" i="10"/>
  <c r="B140" i="10"/>
  <c r="M140" i="1"/>
  <c r="J140" i="18" s="1"/>
  <c r="L140" i="1"/>
  <c r="D140" i="18" s="1"/>
  <c r="G140" i="1"/>
  <c r="F140" i="1"/>
  <c r="O140" i="1" s="1"/>
  <c r="V140" i="18" s="1"/>
  <c r="E140" i="1"/>
  <c r="A140" i="1"/>
  <c r="A140" i="18" s="1"/>
  <c r="Y139" i="18"/>
  <c r="S139" i="18"/>
  <c r="O139" i="18"/>
  <c r="N139" i="18"/>
  <c r="I139" i="18"/>
  <c r="H139" i="18"/>
  <c r="C139" i="18"/>
  <c r="B139" i="18"/>
  <c r="Q139" i="15"/>
  <c r="P139" i="15"/>
  <c r="O139" i="15"/>
  <c r="N139" i="15"/>
  <c r="J139" i="15"/>
  <c r="R139" i="15" s="1"/>
  <c r="D139" i="15"/>
  <c r="C139" i="15"/>
  <c r="B139" i="15"/>
  <c r="Q139" i="14"/>
  <c r="P139" i="14"/>
  <c r="O139" i="14"/>
  <c r="N139" i="14"/>
  <c r="J139" i="14"/>
  <c r="R139" i="14" s="1"/>
  <c r="D139" i="14"/>
  <c r="C139" i="14"/>
  <c r="B139" i="14"/>
  <c r="P139" i="13"/>
  <c r="O139" i="13"/>
  <c r="N139" i="13"/>
  <c r="M139" i="13"/>
  <c r="I139" i="13"/>
  <c r="Q139" i="13" s="1"/>
  <c r="D139" i="13"/>
  <c r="C139" i="13"/>
  <c r="B139" i="13"/>
  <c r="R139" i="16"/>
  <c r="Q139" i="16"/>
  <c r="P139" i="16"/>
  <c r="O139" i="16"/>
  <c r="K139" i="16"/>
  <c r="S139" i="16" s="1"/>
  <c r="D139" i="16"/>
  <c r="C139" i="16"/>
  <c r="B139" i="16"/>
  <c r="S139" i="11"/>
  <c r="R139" i="11"/>
  <c r="P139" i="11"/>
  <c r="O139" i="11"/>
  <c r="N139" i="11"/>
  <c r="K139" i="11"/>
  <c r="H139" i="11"/>
  <c r="T139" i="11" s="1"/>
  <c r="D139" i="11"/>
  <c r="C139" i="11"/>
  <c r="B139" i="11"/>
  <c r="P139" i="12"/>
  <c r="O139" i="12"/>
  <c r="N139" i="12"/>
  <c r="M139" i="12"/>
  <c r="I139" i="12"/>
  <c r="Q139" i="12" s="1"/>
  <c r="D139" i="12"/>
  <c r="C139" i="12"/>
  <c r="B139" i="12"/>
  <c r="P139" i="10"/>
  <c r="O139" i="10"/>
  <c r="M139" i="10"/>
  <c r="M139" i="18" s="1"/>
  <c r="I139" i="10"/>
  <c r="Q139" i="10" s="1"/>
  <c r="D139" i="10"/>
  <c r="C139" i="10"/>
  <c r="B139" i="10"/>
  <c r="M139" i="1"/>
  <c r="J139" i="18" s="1"/>
  <c r="L139" i="1"/>
  <c r="D139" i="18" s="1"/>
  <c r="G139" i="1"/>
  <c r="F139" i="1"/>
  <c r="O139" i="1" s="1"/>
  <c r="V139" i="18" s="1"/>
  <c r="E139" i="1"/>
  <c r="A139" i="1"/>
  <c r="A139" i="18" s="1"/>
  <c r="Y138" i="18"/>
  <c r="S138" i="18"/>
  <c r="O138" i="18"/>
  <c r="N138" i="18"/>
  <c r="I138" i="18"/>
  <c r="H138" i="18"/>
  <c r="C138" i="18"/>
  <c r="B138" i="18"/>
  <c r="Q138" i="15"/>
  <c r="P138" i="15"/>
  <c r="O138" i="15"/>
  <c r="N138" i="15"/>
  <c r="J138" i="15"/>
  <c r="R138" i="15" s="1"/>
  <c r="D138" i="15"/>
  <c r="C138" i="15"/>
  <c r="B138" i="15"/>
  <c r="Q138" i="14"/>
  <c r="P138" i="14"/>
  <c r="O138" i="14"/>
  <c r="N138" i="14"/>
  <c r="J138" i="14"/>
  <c r="R138" i="14" s="1"/>
  <c r="D138" i="14"/>
  <c r="C138" i="14"/>
  <c r="B138" i="14"/>
  <c r="P138" i="13"/>
  <c r="O138" i="13"/>
  <c r="N138" i="13"/>
  <c r="M138" i="13"/>
  <c r="I138" i="13"/>
  <c r="Q138" i="13" s="1"/>
  <c r="D138" i="13"/>
  <c r="C138" i="13"/>
  <c r="B138" i="13"/>
  <c r="R138" i="16"/>
  <c r="Q138" i="16"/>
  <c r="P138" i="16"/>
  <c r="O138" i="16"/>
  <c r="K138" i="16"/>
  <c r="S138" i="16" s="1"/>
  <c r="D138" i="16"/>
  <c r="C138" i="16"/>
  <c r="B138" i="16"/>
  <c r="S138" i="11"/>
  <c r="R138" i="11"/>
  <c r="P138" i="11"/>
  <c r="O138" i="11"/>
  <c r="N138" i="11"/>
  <c r="K138" i="11"/>
  <c r="H138" i="11"/>
  <c r="T138" i="11" s="1"/>
  <c r="D138" i="11"/>
  <c r="C138" i="11"/>
  <c r="B138" i="11"/>
  <c r="P138" i="12"/>
  <c r="O138" i="12"/>
  <c r="N138" i="12"/>
  <c r="M138" i="12"/>
  <c r="I138" i="12"/>
  <c r="Q138" i="12" s="1"/>
  <c r="D138" i="12"/>
  <c r="C138" i="12"/>
  <c r="B138" i="12"/>
  <c r="P138" i="10"/>
  <c r="O138" i="10"/>
  <c r="M138" i="10"/>
  <c r="I138" i="10"/>
  <c r="Q138" i="10" s="1"/>
  <c r="D138" i="10"/>
  <c r="C138" i="10"/>
  <c r="B138" i="10"/>
  <c r="M138" i="1"/>
  <c r="J138" i="18" s="1"/>
  <c r="L138" i="1"/>
  <c r="D138" i="18" s="1"/>
  <c r="G138" i="1"/>
  <c r="F138" i="1"/>
  <c r="O138" i="1" s="1"/>
  <c r="V138" i="18" s="1"/>
  <c r="AA138" i="18" s="1"/>
  <c r="E138" i="1"/>
  <c r="A138" i="1"/>
  <c r="A138" i="18" s="1"/>
  <c r="Y137" i="18"/>
  <c r="S137" i="18"/>
  <c r="I137" i="18"/>
  <c r="H137" i="18"/>
  <c r="C137" i="18"/>
  <c r="B137" i="18"/>
  <c r="Q137" i="15"/>
  <c r="P137" i="15"/>
  <c r="O137" i="15"/>
  <c r="N137" i="15"/>
  <c r="J137" i="15"/>
  <c r="R137" i="15" s="1"/>
  <c r="D137" i="15"/>
  <c r="C137" i="15"/>
  <c r="B137" i="15"/>
  <c r="Q137" i="14"/>
  <c r="P137" i="14"/>
  <c r="O137" i="14"/>
  <c r="N137" i="14"/>
  <c r="J137" i="14"/>
  <c r="R137" i="14" s="1"/>
  <c r="D137" i="14"/>
  <c r="C137" i="14"/>
  <c r="B137" i="14"/>
  <c r="P137" i="13"/>
  <c r="O137" i="13"/>
  <c r="N137" i="13"/>
  <c r="M137" i="13"/>
  <c r="I137" i="13"/>
  <c r="Q137" i="13" s="1"/>
  <c r="D137" i="13"/>
  <c r="C137" i="13"/>
  <c r="B137" i="13"/>
  <c r="R137" i="16"/>
  <c r="Q137" i="16"/>
  <c r="P137" i="16"/>
  <c r="O137" i="16"/>
  <c r="K137" i="16"/>
  <c r="S137" i="16" s="1"/>
  <c r="D137" i="16"/>
  <c r="C137" i="16"/>
  <c r="B137" i="16"/>
  <c r="S137" i="11"/>
  <c r="R137" i="11"/>
  <c r="P137" i="11"/>
  <c r="O137" i="11"/>
  <c r="Q137" i="11" s="1"/>
  <c r="N137" i="11"/>
  <c r="K137" i="11"/>
  <c r="H137" i="11"/>
  <c r="T137" i="11" s="1"/>
  <c r="D137" i="11"/>
  <c r="C137" i="11"/>
  <c r="B137" i="11"/>
  <c r="P137" i="12"/>
  <c r="O137" i="12"/>
  <c r="N137" i="12"/>
  <c r="M137" i="12"/>
  <c r="I137" i="12"/>
  <c r="Q137" i="12" s="1"/>
  <c r="D137" i="12"/>
  <c r="C137" i="12"/>
  <c r="B137" i="12"/>
  <c r="P137" i="10"/>
  <c r="O137" i="10"/>
  <c r="M137" i="10"/>
  <c r="I137" i="10"/>
  <c r="Q137" i="10" s="1"/>
  <c r="D137" i="10"/>
  <c r="C137" i="10"/>
  <c r="B137" i="10"/>
  <c r="M137" i="1"/>
  <c r="J137" i="18" s="1"/>
  <c r="L137" i="1"/>
  <c r="D137" i="18" s="1"/>
  <c r="G137" i="1"/>
  <c r="F137" i="1"/>
  <c r="O137" i="1" s="1"/>
  <c r="V137" i="18" s="1"/>
  <c r="E137" i="1"/>
  <c r="A137" i="1"/>
  <c r="A137" i="18" s="1"/>
  <c r="Y136" i="18"/>
  <c r="S136" i="18"/>
  <c r="I136" i="18"/>
  <c r="H136" i="18"/>
  <c r="C136" i="18"/>
  <c r="B136" i="18"/>
  <c r="Q136" i="15"/>
  <c r="P136" i="15"/>
  <c r="O136" i="15"/>
  <c r="N136" i="15"/>
  <c r="J136" i="15"/>
  <c r="R136" i="15" s="1"/>
  <c r="D136" i="15"/>
  <c r="C136" i="15"/>
  <c r="B136" i="15"/>
  <c r="Q136" i="14"/>
  <c r="P136" i="14"/>
  <c r="O136" i="14"/>
  <c r="N136" i="14"/>
  <c r="J136" i="14"/>
  <c r="R136" i="14" s="1"/>
  <c r="D136" i="14"/>
  <c r="C136" i="14"/>
  <c r="B136" i="14"/>
  <c r="P136" i="13"/>
  <c r="O136" i="13"/>
  <c r="N136" i="13"/>
  <c r="M136" i="13"/>
  <c r="I136" i="13"/>
  <c r="Q136" i="13" s="1"/>
  <c r="D136" i="13"/>
  <c r="C136" i="13"/>
  <c r="B136" i="13"/>
  <c r="R136" i="16"/>
  <c r="Q136" i="16"/>
  <c r="P136" i="16"/>
  <c r="O136" i="16"/>
  <c r="K136" i="16"/>
  <c r="S136" i="16" s="1"/>
  <c r="D136" i="16"/>
  <c r="C136" i="16"/>
  <c r="B136" i="16"/>
  <c r="S136" i="11"/>
  <c r="R136" i="11"/>
  <c r="P136" i="11"/>
  <c r="O136" i="11"/>
  <c r="N136" i="11"/>
  <c r="K136" i="11"/>
  <c r="H136" i="11"/>
  <c r="T136" i="11" s="1"/>
  <c r="D136" i="11"/>
  <c r="C136" i="11"/>
  <c r="B136" i="11"/>
  <c r="P136" i="12"/>
  <c r="O136" i="12"/>
  <c r="N136" i="12"/>
  <c r="M136" i="12"/>
  <c r="I136" i="12"/>
  <c r="Q136" i="12" s="1"/>
  <c r="D136" i="12"/>
  <c r="C136" i="12"/>
  <c r="B136" i="12"/>
  <c r="P136" i="10"/>
  <c r="O136" i="10"/>
  <c r="M136" i="10"/>
  <c r="M136" i="18" s="1"/>
  <c r="I136" i="10"/>
  <c r="Q136" i="10" s="1"/>
  <c r="D136" i="10"/>
  <c r="C136" i="10"/>
  <c r="B136" i="10"/>
  <c r="M136" i="1"/>
  <c r="J136" i="18" s="1"/>
  <c r="L136" i="1"/>
  <c r="D136" i="18" s="1"/>
  <c r="G136" i="1"/>
  <c r="F136" i="1"/>
  <c r="O136" i="1" s="1"/>
  <c r="V136" i="18" s="1"/>
  <c r="E136" i="1"/>
  <c r="A136" i="1"/>
  <c r="A136" i="18" s="1"/>
  <c r="Y135" i="18"/>
  <c r="S135" i="18"/>
  <c r="I135" i="18"/>
  <c r="H135" i="18"/>
  <c r="C135" i="18"/>
  <c r="B135" i="18"/>
  <c r="Q135" i="15"/>
  <c r="P135" i="15"/>
  <c r="O135" i="15"/>
  <c r="N135" i="15"/>
  <c r="J135" i="15"/>
  <c r="R135" i="15" s="1"/>
  <c r="D135" i="15"/>
  <c r="C135" i="15"/>
  <c r="B135" i="15"/>
  <c r="Q135" i="14"/>
  <c r="P135" i="14"/>
  <c r="O135" i="14"/>
  <c r="N135" i="14"/>
  <c r="J135" i="14"/>
  <c r="R135" i="14" s="1"/>
  <c r="D135" i="14"/>
  <c r="C135" i="14"/>
  <c r="B135" i="14"/>
  <c r="P135" i="13"/>
  <c r="O135" i="13"/>
  <c r="N135" i="13"/>
  <c r="M135" i="13"/>
  <c r="I135" i="13"/>
  <c r="Q135" i="13" s="1"/>
  <c r="D135" i="13"/>
  <c r="C135" i="13"/>
  <c r="B135" i="13"/>
  <c r="R135" i="16"/>
  <c r="Q135" i="16"/>
  <c r="P135" i="16"/>
  <c r="O135" i="16"/>
  <c r="K135" i="16"/>
  <c r="S135" i="16" s="1"/>
  <c r="D135" i="16"/>
  <c r="C135" i="16"/>
  <c r="B135" i="16"/>
  <c r="S135" i="11"/>
  <c r="R135" i="11"/>
  <c r="P135" i="11"/>
  <c r="O135" i="11"/>
  <c r="N135" i="11"/>
  <c r="K135" i="11"/>
  <c r="H135" i="11"/>
  <c r="T135" i="11" s="1"/>
  <c r="D135" i="11"/>
  <c r="C135" i="11"/>
  <c r="B135" i="11"/>
  <c r="P135" i="12"/>
  <c r="O135" i="12"/>
  <c r="N135" i="12"/>
  <c r="M135" i="12"/>
  <c r="I135" i="12"/>
  <c r="Q135" i="12" s="1"/>
  <c r="D135" i="12"/>
  <c r="C135" i="12"/>
  <c r="B135" i="12"/>
  <c r="P135" i="10"/>
  <c r="O135" i="10"/>
  <c r="M135" i="10"/>
  <c r="M135" i="18" s="1"/>
  <c r="I135" i="10"/>
  <c r="Q135" i="10" s="1"/>
  <c r="D135" i="10"/>
  <c r="C135" i="10"/>
  <c r="B135" i="10"/>
  <c r="M135" i="1"/>
  <c r="J135" i="18" s="1"/>
  <c r="L135" i="1"/>
  <c r="D135" i="18" s="1"/>
  <c r="G135" i="1"/>
  <c r="F135" i="1"/>
  <c r="O135" i="1" s="1"/>
  <c r="V135" i="18" s="1"/>
  <c r="E135" i="1"/>
  <c r="A135" i="1"/>
  <c r="A135" i="15" s="1"/>
  <c r="Y134" i="18"/>
  <c r="S134" i="18"/>
  <c r="O134" i="18"/>
  <c r="N134" i="18"/>
  <c r="I134" i="18"/>
  <c r="H134" i="18"/>
  <c r="C134" i="18"/>
  <c r="B134" i="18"/>
  <c r="Q134" i="15"/>
  <c r="P134" i="15"/>
  <c r="O134" i="15"/>
  <c r="N134" i="15"/>
  <c r="J134" i="15"/>
  <c r="R134" i="15" s="1"/>
  <c r="D134" i="15"/>
  <c r="C134" i="15"/>
  <c r="B134" i="15"/>
  <c r="Q134" i="14"/>
  <c r="P134" i="14"/>
  <c r="O134" i="14"/>
  <c r="N134" i="14"/>
  <c r="J134" i="14"/>
  <c r="R134" i="14" s="1"/>
  <c r="D134" i="14"/>
  <c r="C134" i="14"/>
  <c r="B134" i="14"/>
  <c r="P134" i="13"/>
  <c r="O134" i="13"/>
  <c r="N134" i="13"/>
  <c r="M134" i="13"/>
  <c r="I134" i="13"/>
  <c r="Q134" i="13" s="1"/>
  <c r="D134" i="13"/>
  <c r="C134" i="13"/>
  <c r="B134" i="13"/>
  <c r="R134" i="16"/>
  <c r="Q134" i="16"/>
  <c r="P134" i="16"/>
  <c r="O134" i="16"/>
  <c r="K134" i="16"/>
  <c r="S134" i="16" s="1"/>
  <c r="D134" i="16"/>
  <c r="C134" i="16"/>
  <c r="B134" i="16"/>
  <c r="S134" i="11"/>
  <c r="R134" i="11"/>
  <c r="P134" i="11"/>
  <c r="O134" i="11"/>
  <c r="N134" i="11"/>
  <c r="K134" i="11"/>
  <c r="H134" i="11"/>
  <c r="T134" i="11" s="1"/>
  <c r="D134" i="11"/>
  <c r="C134" i="11"/>
  <c r="B134" i="11"/>
  <c r="P134" i="12"/>
  <c r="O134" i="12"/>
  <c r="N134" i="12"/>
  <c r="M134" i="12"/>
  <c r="I134" i="12"/>
  <c r="Q134" i="12" s="1"/>
  <c r="D134" i="12"/>
  <c r="C134" i="12"/>
  <c r="B134" i="12"/>
  <c r="P134" i="10"/>
  <c r="O134" i="10"/>
  <c r="M134" i="10"/>
  <c r="M134" i="18" s="1"/>
  <c r="I134" i="10"/>
  <c r="Q134" i="10" s="1"/>
  <c r="D134" i="10"/>
  <c r="C134" i="10"/>
  <c r="B134" i="10"/>
  <c r="M134" i="1"/>
  <c r="J134" i="18" s="1"/>
  <c r="L134" i="1"/>
  <c r="D134" i="18" s="1"/>
  <c r="G134" i="1"/>
  <c r="F134" i="1"/>
  <c r="O134" i="1" s="1"/>
  <c r="V134" i="18" s="1"/>
  <c r="E134" i="1"/>
  <c r="A134" i="1"/>
  <c r="A134" i="15" s="1"/>
  <c r="Y133" i="18"/>
  <c r="S133" i="18"/>
  <c r="O133" i="18"/>
  <c r="N133" i="18"/>
  <c r="I133" i="18"/>
  <c r="H133" i="18"/>
  <c r="C133" i="18"/>
  <c r="B133" i="18"/>
  <c r="Q133" i="15"/>
  <c r="P133" i="15"/>
  <c r="O133" i="15"/>
  <c r="N133" i="15"/>
  <c r="J133" i="15"/>
  <c r="R133" i="15" s="1"/>
  <c r="D133" i="15"/>
  <c r="C133" i="15"/>
  <c r="B133" i="15"/>
  <c r="Q133" i="14"/>
  <c r="P133" i="14"/>
  <c r="O133" i="14"/>
  <c r="N133" i="14"/>
  <c r="J133" i="14"/>
  <c r="R133" i="14" s="1"/>
  <c r="D133" i="14"/>
  <c r="C133" i="14"/>
  <c r="B133" i="14"/>
  <c r="P133" i="13"/>
  <c r="O133" i="13"/>
  <c r="N133" i="13"/>
  <c r="M133" i="13"/>
  <c r="I133" i="13"/>
  <c r="Q133" i="13" s="1"/>
  <c r="D133" i="13"/>
  <c r="C133" i="13"/>
  <c r="B133" i="13"/>
  <c r="R133" i="16"/>
  <c r="Q133" i="16"/>
  <c r="P133" i="16"/>
  <c r="O133" i="16"/>
  <c r="K133" i="16"/>
  <c r="S133" i="16" s="1"/>
  <c r="D133" i="16"/>
  <c r="C133" i="16"/>
  <c r="B133" i="16"/>
  <c r="S133" i="11"/>
  <c r="R133" i="11"/>
  <c r="P133" i="11"/>
  <c r="O133" i="11"/>
  <c r="N133" i="11"/>
  <c r="K133" i="11"/>
  <c r="H133" i="11"/>
  <c r="T133" i="11" s="1"/>
  <c r="D133" i="11"/>
  <c r="C133" i="11"/>
  <c r="B133" i="11"/>
  <c r="P133" i="12"/>
  <c r="O133" i="12"/>
  <c r="N133" i="12"/>
  <c r="M133" i="12"/>
  <c r="I133" i="12"/>
  <c r="Q133" i="12" s="1"/>
  <c r="D133" i="12"/>
  <c r="C133" i="12"/>
  <c r="B133" i="12"/>
  <c r="P133" i="10"/>
  <c r="O133" i="10"/>
  <c r="M133" i="10"/>
  <c r="M133" i="18" s="1"/>
  <c r="I133" i="10"/>
  <c r="Q133" i="10" s="1"/>
  <c r="D133" i="10"/>
  <c r="C133" i="10"/>
  <c r="B133" i="10"/>
  <c r="M133" i="1"/>
  <c r="J133" i="18" s="1"/>
  <c r="L133" i="1"/>
  <c r="D133" i="18" s="1"/>
  <c r="G133" i="1"/>
  <c r="F133" i="1"/>
  <c r="E133" i="1"/>
  <c r="A133" i="1"/>
  <c r="A133" i="15" s="1"/>
  <c r="Y132" i="18"/>
  <c r="S132" i="18"/>
  <c r="I132" i="18"/>
  <c r="H132" i="18"/>
  <c r="C132" i="18"/>
  <c r="B132" i="18"/>
  <c r="Q132" i="15"/>
  <c r="P132" i="15"/>
  <c r="O132" i="15"/>
  <c r="N132" i="15"/>
  <c r="J132" i="15"/>
  <c r="R132" i="15" s="1"/>
  <c r="D132" i="15"/>
  <c r="C132" i="15"/>
  <c r="B132" i="15"/>
  <c r="Q132" i="14"/>
  <c r="P132" i="14"/>
  <c r="O132" i="14"/>
  <c r="N132" i="14"/>
  <c r="J132" i="14"/>
  <c r="R132" i="14" s="1"/>
  <c r="D132" i="14"/>
  <c r="C132" i="14"/>
  <c r="B132" i="14"/>
  <c r="P132" i="13"/>
  <c r="O132" i="13"/>
  <c r="N132" i="13"/>
  <c r="M132" i="13"/>
  <c r="I132" i="13"/>
  <c r="Q132" i="13" s="1"/>
  <c r="D132" i="13"/>
  <c r="C132" i="13"/>
  <c r="B132" i="13"/>
  <c r="R132" i="16"/>
  <c r="Q132" i="16"/>
  <c r="P132" i="16"/>
  <c r="O132" i="16"/>
  <c r="K132" i="16"/>
  <c r="S132" i="16" s="1"/>
  <c r="D132" i="16"/>
  <c r="C132" i="16"/>
  <c r="B132" i="16"/>
  <c r="S132" i="11"/>
  <c r="R132" i="11"/>
  <c r="P132" i="11"/>
  <c r="O132" i="11"/>
  <c r="N132" i="11"/>
  <c r="K132" i="11"/>
  <c r="H132" i="11"/>
  <c r="T132" i="11" s="1"/>
  <c r="D132" i="11"/>
  <c r="C132" i="11"/>
  <c r="B132" i="11"/>
  <c r="P132" i="12"/>
  <c r="O132" i="12"/>
  <c r="N132" i="12"/>
  <c r="M132" i="12"/>
  <c r="I132" i="12"/>
  <c r="Q132" i="12" s="1"/>
  <c r="D132" i="12"/>
  <c r="C132" i="12"/>
  <c r="B132" i="12"/>
  <c r="P132" i="10"/>
  <c r="O132" i="10"/>
  <c r="M132" i="10"/>
  <c r="M132" i="18" s="1"/>
  <c r="I132" i="10"/>
  <c r="Q132" i="10" s="1"/>
  <c r="D132" i="10"/>
  <c r="C132" i="10"/>
  <c r="B132" i="10"/>
  <c r="M132" i="1"/>
  <c r="J132" i="18" s="1"/>
  <c r="L132" i="1"/>
  <c r="D132" i="18" s="1"/>
  <c r="G132" i="1"/>
  <c r="F132" i="1"/>
  <c r="E132" i="1"/>
  <c r="A132" i="1"/>
  <c r="A132" i="15" s="1"/>
  <c r="Y131" i="18"/>
  <c r="S131" i="18"/>
  <c r="O131" i="18"/>
  <c r="N131" i="18"/>
  <c r="I131" i="18"/>
  <c r="H131" i="18"/>
  <c r="C131" i="18"/>
  <c r="B131" i="18"/>
  <c r="Q131" i="15"/>
  <c r="P131" i="15"/>
  <c r="O131" i="15"/>
  <c r="N131" i="15"/>
  <c r="J131" i="15"/>
  <c r="R131" i="15" s="1"/>
  <c r="D131" i="15"/>
  <c r="C131" i="15"/>
  <c r="B131" i="15"/>
  <c r="Q131" i="14"/>
  <c r="P131" i="14"/>
  <c r="O131" i="14"/>
  <c r="N131" i="14"/>
  <c r="J131" i="14"/>
  <c r="R131" i="14" s="1"/>
  <c r="D131" i="14"/>
  <c r="C131" i="14"/>
  <c r="B131" i="14"/>
  <c r="P131" i="13"/>
  <c r="O131" i="13"/>
  <c r="N131" i="13"/>
  <c r="M131" i="13"/>
  <c r="I131" i="13"/>
  <c r="Q131" i="13" s="1"/>
  <c r="D131" i="13"/>
  <c r="C131" i="13"/>
  <c r="B131" i="13"/>
  <c r="R131" i="16"/>
  <c r="Q131" i="16"/>
  <c r="P131" i="16"/>
  <c r="O131" i="16"/>
  <c r="K131" i="16"/>
  <c r="S131" i="16" s="1"/>
  <c r="D131" i="16"/>
  <c r="C131" i="16"/>
  <c r="B131" i="16"/>
  <c r="S131" i="11"/>
  <c r="R131" i="11"/>
  <c r="P131" i="11"/>
  <c r="O131" i="11"/>
  <c r="N131" i="11"/>
  <c r="K131" i="11"/>
  <c r="H131" i="11"/>
  <c r="T131" i="11" s="1"/>
  <c r="D131" i="11"/>
  <c r="C131" i="11"/>
  <c r="B131" i="11"/>
  <c r="P131" i="12"/>
  <c r="O131" i="12"/>
  <c r="N131" i="12"/>
  <c r="M131" i="12"/>
  <c r="I131" i="12"/>
  <c r="Q131" i="12" s="1"/>
  <c r="D131" i="12"/>
  <c r="C131" i="12"/>
  <c r="B131" i="12"/>
  <c r="P131" i="10"/>
  <c r="O131" i="10"/>
  <c r="M131" i="10"/>
  <c r="M131" i="18" s="1"/>
  <c r="I131" i="10"/>
  <c r="Q131" i="10" s="1"/>
  <c r="D131" i="10"/>
  <c r="C131" i="10"/>
  <c r="B131" i="10"/>
  <c r="M131" i="1"/>
  <c r="J131" i="18" s="1"/>
  <c r="L131" i="1"/>
  <c r="D131" i="18" s="1"/>
  <c r="G131" i="1"/>
  <c r="F131" i="1"/>
  <c r="E131" i="1"/>
  <c r="A131" i="1"/>
  <c r="A131" i="15" s="1"/>
  <c r="Y130" i="18"/>
  <c r="S130" i="18"/>
  <c r="I130" i="18"/>
  <c r="H130" i="18"/>
  <c r="C130" i="18"/>
  <c r="B130" i="18"/>
  <c r="Q130" i="15"/>
  <c r="P130" i="15"/>
  <c r="O130" i="15"/>
  <c r="N130" i="15"/>
  <c r="J130" i="15"/>
  <c r="R130" i="15" s="1"/>
  <c r="D130" i="15"/>
  <c r="C130" i="15"/>
  <c r="B130" i="15"/>
  <c r="Q130" i="14"/>
  <c r="P130" i="14"/>
  <c r="O130" i="14"/>
  <c r="N130" i="14"/>
  <c r="J130" i="14"/>
  <c r="R130" i="14" s="1"/>
  <c r="D130" i="14"/>
  <c r="C130" i="14"/>
  <c r="B130" i="14"/>
  <c r="P130" i="13"/>
  <c r="O130" i="13"/>
  <c r="N130" i="13"/>
  <c r="M130" i="13"/>
  <c r="I130" i="13"/>
  <c r="Q130" i="13" s="1"/>
  <c r="D130" i="13"/>
  <c r="C130" i="13"/>
  <c r="B130" i="13"/>
  <c r="R130" i="16"/>
  <c r="Q130" i="16"/>
  <c r="P130" i="16"/>
  <c r="O130" i="16"/>
  <c r="K130" i="16"/>
  <c r="S130" i="16" s="1"/>
  <c r="D130" i="16"/>
  <c r="C130" i="16"/>
  <c r="B130" i="16"/>
  <c r="S130" i="11"/>
  <c r="R130" i="11"/>
  <c r="P130" i="11"/>
  <c r="O130" i="11"/>
  <c r="N130" i="11"/>
  <c r="K130" i="11"/>
  <c r="H130" i="11"/>
  <c r="T130" i="11" s="1"/>
  <c r="D130" i="11"/>
  <c r="C130" i="11"/>
  <c r="B130" i="11"/>
  <c r="P130" i="12"/>
  <c r="O130" i="12"/>
  <c r="N130" i="12"/>
  <c r="M130" i="12"/>
  <c r="I130" i="12"/>
  <c r="Q130" i="12" s="1"/>
  <c r="D130" i="12"/>
  <c r="C130" i="12"/>
  <c r="B130" i="12"/>
  <c r="P130" i="10"/>
  <c r="O130" i="10"/>
  <c r="M130" i="10"/>
  <c r="M130" i="18" s="1"/>
  <c r="I130" i="10"/>
  <c r="Q130" i="10" s="1"/>
  <c r="D130" i="10"/>
  <c r="C130" i="10"/>
  <c r="B130" i="10"/>
  <c r="M130" i="1"/>
  <c r="J130" i="18" s="1"/>
  <c r="L130" i="1"/>
  <c r="D130" i="18" s="1"/>
  <c r="G130" i="1"/>
  <c r="F130" i="1"/>
  <c r="E130" i="1"/>
  <c r="A130" i="1"/>
  <c r="A130" i="15" s="1"/>
  <c r="Y129" i="18"/>
  <c r="S129" i="18"/>
  <c r="O129" i="18"/>
  <c r="N129" i="18"/>
  <c r="I129" i="18"/>
  <c r="H129" i="18"/>
  <c r="C129" i="18"/>
  <c r="B129" i="18"/>
  <c r="Q129" i="15"/>
  <c r="P129" i="15"/>
  <c r="O129" i="15"/>
  <c r="N129" i="15"/>
  <c r="J129" i="15"/>
  <c r="R129" i="15" s="1"/>
  <c r="D129" i="15"/>
  <c r="C129" i="15"/>
  <c r="B129" i="15"/>
  <c r="Q129" i="14"/>
  <c r="P129" i="14"/>
  <c r="O129" i="14"/>
  <c r="N129" i="14"/>
  <c r="J129" i="14"/>
  <c r="R129" i="14" s="1"/>
  <c r="D129" i="14"/>
  <c r="C129" i="14"/>
  <c r="B129" i="14"/>
  <c r="P129" i="13"/>
  <c r="O129" i="13"/>
  <c r="N129" i="13"/>
  <c r="M129" i="13"/>
  <c r="I129" i="13"/>
  <c r="Q129" i="13" s="1"/>
  <c r="D129" i="13"/>
  <c r="C129" i="13"/>
  <c r="B129" i="13"/>
  <c r="R129" i="16"/>
  <c r="Q129" i="16"/>
  <c r="P129" i="16"/>
  <c r="O129" i="16"/>
  <c r="K129" i="16"/>
  <c r="S129" i="16" s="1"/>
  <c r="D129" i="16"/>
  <c r="C129" i="16"/>
  <c r="B129" i="16"/>
  <c r="S129" i="11"/>
  <c r="R129" i="11"/>
  <c r="P129" i="11"/>
  <c r="O129" i="11"/>
  <c r="Q129" i="11" s="1"/>
  <c r="N129" i="11"/>
  <c r="K129" i="11"/>
  <c r="H129" i="11"/>
  <c r="T129" i="11" s="1"/>
  <c r="D129" i="11"/>
  <c r="C129" i="11"/>
  <c r="B129" i="11"/>
  <c r="P129" i="12"/>
  <c r="O129" i="12"/>
  <c r="N129" i="12"/>
  <c r="M129" i="12"/>
  <c r="I129" i="12"/>
  <c r="Q129" i="12" s="1"/>
  <c r="D129" i="12"/>
  <c r="C129" i="12"/>
  <c r="B129" i="12"/>
  <c r="P129" i="10"/>
  <c r="O129" i="10"/>
  <c r="M129" i="10"/>
  <c r="M129" i="18" s="1"/>
  <c r="I129" i="10"/>
  <c r="Q129" i="10" s="1"/>
  <c r="D129" i="10"/>
  <c r="C129" i="10"/>
  <c r="B129" i="10"/>
  <c r="M129" i="1"/>
  <c r="J129" i="18" s="1"/>
  <c r="L129" i="1"/>
  <c r="D129" i="18" s="1"/>
  <c r="G129" i="1"/>
  <c r="F129" i="1"/>
  <c r="E129" i="1"/>
  <c r="A129" i="1"/>
  <c r="A129" i="15" s="1"/>
  <c r="Y128" i="18"/>
  <c r="S128" i="18"/>
  <c r="O128" i="18"/>
  <c r="N128" i="18"/>
  <c r="I128" i="18"/>
  <c r="H128" i="18"/>
  <c r="C128" i="18"/>
  <c r="B128" i="18"/>
  <c r="Q128" i="15"/>
  <c r="P128" i="15"/>
  <c r="O128" i="15"/>
  <c r="N128" i="15"/>
  <c r="J128" i="15"/>
  <c r="R128" i="15" s="1"/>
  <c r="D128" i="15"/>
  <c r="C128" i="15"/>
  <c r="B128" i="15"/>
  <c r="Q128" i="14"/>
  <c r="P128" i="14"/>
  <c r="O128" i="14"/>
  <c r="N128" i="14"/>
  <c r="J128" i="14"/>
  <c r="R128" i="14" s="1"/>
  <c r="D128" i="14"/>
  <c r="C128" i="14"/>
  <c r="B128" i="14"/>
  <c r="P128" i="13"/>
  <c r="O128" i="13"/>
  <c r="N128" i="13"/>
  <c r="M128" i="13"/>
  <c r="I128" i="13"/>
  <c r="Q128" i="13" s="1"/>
  <c r="D128" i="13"/>
  <c r="C128" i="13"/>
  <c r="B128" i="13"/>
  <c r="R128" i="16"/>
  <c r="Q128" i="16"/>
  <c r="P128" i="16"/>
  <c r="O128" i="16"/>
  <c r="K128" i="16"/>
  <c r="S128" i="16" s="1"/>
  <c r="D128" i="16"/>
  <c r="C128" i="16"/>
  <c r="B128" i="16"/>
  <c r="S128" i="11"/>
  <c r="R128" i="11"/>
  <c r="P128" i="11"/>
  <c r="O128" i="11"/>
  <c r="N128" i="11"/>
  <c r="K128" i="11"/>
  <c r="H128" i="11"/>
  <c r="T128" i="11" s="1"/>
  <c r="D128" i="11"/>
  <c r="C128" i="11"/>
  <c r="B128" i="11"/>
  <c r="P128" i="12"/>
  <c r="O128" i="12"/>
  <c r="N128" i="12"/>
  <c r="M128" i="12"/>
  <c r="I128" i="12"/>
  <c r="Q128" i="12" s="1"/>
  <c r="D128" i="12"/>
  <c r="C128" i="12"/>
  <c r="B128" i="12"/>
  <c r="P128" i="10"/>
  <c r="O128" i="10"/>
  <c r="M128" i="10"/>
  <c r="I128" i="10"/>
  <c r="Q128" i="10" s="1"/>
  <c r="D128" i="10"/>
  <c r="C128" i="10"/>
  <c r="B128" i="10"/>
  <c r="M128" i="1"/>
  <c r="J128" i="18" s="1"/>
  <c r="L128" i="1"/>
  <c r="D128" i="18" s="1"/>
  <c r="G128" i="1"/>
  <c r="F128" i="1"/>
  <c r="E128" i="1"/>
  <c r="A128" i="1"/>
  <c r="A128" i="18" s="1"/>
  <c r="Y127" i="18"/>
  <c r="S127" i="18"/>
  <c r="I127" i="18"/>
  <c r="H127" i="18"/>
  <c r="C127" i="18"/>
  <c r="B127" i="18"/>
  <c r="Q127" i="15"/>
  <c r="P127" i="15"/>
  <c r="O127" i="15"/>
  <c r="N127" i="15"/>
  <c r="J127" i="15"/>
  <c r="R127" i="15" s="1"/>
  <c r="D127" i="15"/>
  <c r="C127" i="15"/>
  <c r="B127" i="15"/>
  <c r="Q127" i="14"/>
  <c r="P127" i="14"/>
  <c r="O127" i="14"/>
  <c r="N127" i="14"/>
  <c r="J127" i="14"/>
  <c r="R127" i="14" s="1"/>
  <c r="D127" i="14"/>
  <c r="C127" i="14"/>
  <c r="B127" i="14"/>
  <c r="P127" i="13"/>
  <c r="O127" i="13"/>
  <c r="N127" i="13"/>
  <c r="M127" i="13"/>
  <c r="I127" i="13"/>
  <c r="Q127" i="13" s="1"/>
  <c r="D127" i="13"/>
  <c r="C127" i="13"/>
  <c r="B127" i="13"/>
  <c r="R127" i="16"/>
  <c r="Q127" i="16"/>
  <c r="P127" i="16"/>
  <c r="O127" i="16"/>
  <c r="K127" i="16"/>
  <c r="S127" i="16" s="1"/>
  <c r="D127" i="16"/>
  <c r="C127" i="16"/>
  <c r="B127" i="16"/>
  <c r="S127" i="11"/>
  <c r="R127" i="11"/>
  <c r="P127" i="11"/>
  <c r="O127" i="11"/>
  <c r="N127" i="11"/>
  <c r="K127" i="11"/>
  <c r="H127" i="11"/>
  <c r="T127" i="11" s="1"/>
  <c r="D127" i="11"/>
  <c r="C127" i="11"/>
  <c r="B127" i="11"/>
  <c r="P127" i="12"/>
  <c r="O127" i="12"/>
  <c r="N127" i="12"/>
  <c r="M127" i="12"/>
  <c r="I127" i="12"/>
  <c r="Q127" i="12" s="1"/>
  <c r="D127" i="12"/>
  <c r="C127" i="12"/>
  <c r="B127" i="12"/>
  <c r="P127" i="10"/>
  <c r="O127" i="10"/>
  <c r="M127" i="10"/>
  <c r="M127" i="18" s="1"/>
  <c r="I127" i="10"/>
  <c r="Q127" i="10" s="1"/>
  <c r="D127" i="10"/>
  <c r="C127" i="10"/>
  <c r="B127" i="10"/>
  <c r="M127" i="1"/>
  <c r="J127" i="18" s="1"/>
  <c r="L127" i="1"/>
  <c r="D127" i="18" s="1"/>
  <c r="G127" i="1"/>
  <c r="F127" i="1"/>
  <c r="E127" i="1"/>
  <c r="A127" i="1"/>
  <c r="A127" i="18" s="1"/>
  <c r="Y126" i="18"/>
  <c r="S126" i="18"/>
  <c r="O126" i="18"/>
  <c r="N126" i="18"/>
  <c r="I126" i="18"/>
  <c r="H126" i="18"/>
  <c r="C126" i="18"/>
  <c r="B126" i="18"/>
  <c r="Q126" i="15"/>
  <c r="P126" i="15"/>
  <c r="O126" i="15"/>
  <c r="N126" i="15"/>
  <c r="J126" i="15"/>
  <c r="R126" i="15" s="1"/>
  <c r="D126" i="15"/>
  <c r="C126" i="15"/>
  <c r="B126" i="15"/>
  <c r="Q126" i="14"/>
  <c r="P126" i="14"/>
  <c r="O126" i="14"/>
  <c r="N126" i="14"/>
  <c r="J126" i="14"/>
  <c r="R126" i="14" s="1"/>
  <c r="D126" i="14"/>
  <c r="C126" i="14"/>
  <c r="B126" i="14"/>
  <c r="P126" i="13"/>
  <c r="O126" i="13"/>
  <c r="N126" i="13"/>
  <c r="M126" i="13"/>
  <c r="I126" i="13"/>
  <c r="Q126" i="13" s="1"/>
  <c r="D126" i="13"/>
  <c r="C126" i="13"/>
  <c r="B126" i="13"/>
  <c r="R126" i="16"/>
  <c r="Q126" i="16"/>
  <c r="P126" i="16"/>
  <c r="O126" i="16"/>
  <c r="K126" i="16"/>
  <c r="S126" i="16" s="1"/>
  <c r="D126" i="16"/>
  <c r="C126" i="16"/>
  <c r="B126" i="16"/>
  <c r="S126" i="11"/>
  <c r="R126" i="11"/>
  <c r="P126" i="11"/>
  <c r="O126" i="11"/>
  <c r="N126" i="11"/>
  <c r="K126" i="11"/>
  <c r="H126" i="11"/>
  <c r="T126" i="11" s="1"/>
  <c r="D126" i="11"/>
  <c r="C126" i="11"/>
  <c r="B126" i="11"/>
  <c r="P126" i="12"/>
  <c r="O126" i="12"/>
  <c r="N126" i="12"/>
  <c r="M126" i="12"/>
  <c r="I126" i="12"/>
  <c r="Q126" i="12" s="1"/>
  <c r="D126" i="12"/>
  <c r="C126" i="12"/>
  <c r="B126" i="12"/>
  <c r="P126" i="10"/>
  <c r="O126" i="10"/>
  <c r="M126" i="10"/>
  <c r="M126" i="18" s="1"/>
  <c r="I126" i="10"/>
  <c r="Q126" i="10" s="1"/>
  <c r="D126" i="10"/>
  <c r="C126" i="10"/>
  <c r="B126" i="10"/>
  <c r="M126" i="1"/>
  <c r="J126" i="18" s="1"/>
  <c r="L126" i="1"/>
  <c r="D126" i="18" s="1"/>
  <c r="G126" i="1"/>
  <c r="F126" i="1"/>
  <c r="E126" i="1"/>
  <c r="A126" i="1"/>
  <c r="A126" i="12" s="1"/>
  <c r="Y125" i="18"/>
  <c r="S125" i="18"/>
  <c r="O125" i="18"/>
  <c r="N125" i="18"/>
  <c r="I125" i="18"/>
  <c r="H125" i="18"/>
  <c r="C125" i="18"/>
  <c r="B125" i="18"/>
  <c r="Q125" i="15"/>
  <c r="P125" i="15"/>
  <c r="O125" i="15"/>
  <c r="N125" i="15"/>
  <c r="J125" i="15"/>
  <c r="R125" i="15" s="1"/>
  <c r="D125" i="15"/>
  <c r="C125" i="15"/>
  <c r="B125" i="15"/>
  <c r="Q125" i="14"/>
  <c r="P125" i="14"/>
  <c r="O125" i="14"/>
  <c r="N125" i="14"/>
  <c r="J125" i="14"/>
  <c r="R125" i="14" s="1"/>
  <c r="D125" i="14"/>
  <c r="C125" i="14"/>
  <c r="B125" i="14"/>
  <c r="P125" i="13"/>
  <c r="O125" i="13"/>
  <c r="N125" i="13"/>
  <c r="M125" i="13"/>
  <c r="I125" i="13"/>
  <c r="Q125" i="13" s="1"/>
  <c r="D125" i="13"/>
  <c r="C125" i="13"/>
  <c r="B125" i="13"/>
  <c r="R125" i="16"/>
  <c r="Q125" i="16"/>
  <c r="P125" i="16"/>
  <c r="O125" i="16"/>
  <c r="K125" i="16"/>
  <c r="S125" i="16" s="1"/>
  <c r="D125" i="16"/>
  <c r="C125" i="16"/>
  <c r="B125" i="16"/>
  <c r="S125" i="11"/>
  <c r="R125" i="11"/>
  <c r="P125" i="11"/>
  <c r="O125" i="11"/>
  <c r="N125" i="11"/>
  <c r="K125" i="11"/>
  <c r="H125" i="11"/>
  <c r="T125" i="11" s="1"/>
  <c r="D125" i="11"/>
  <c r="C125" i="11"/>
  <c r="B125" i="11"/>
  <c r="P125" i="12"/>
  <c r="O125" i="12"/>
  <c r="N125" i="12"/>
  <c r="M125" i="12"/>
  <c r="I125" i="12"/>
  <c r="Q125" i="12" s="1"/>
  <c r="D125" i="12"/>
  <c r="C125" i="12"/>
  <c r="B125" i="12"/>
  <c r="P125" i="10"/>
  <c r="O125" i="10"/>
  <c r="M125" i="10"/>
  <c r="M125" i="18" s="1"/>
  <c r="I125" i="10"/>
  <c r="Q125" i="10" s="1"/>
  <c r="D125" i="10"/>
  <c r="C125" i="10"/>
  <c r="B125" i="10"/>
  <c r="M125" i="1"/>
  <c r="J125" i="18" s="1"/>
  <c r="L125" i="1"/>
  <c r="D125" i="18" s="1"/>
  <c r="G125" i="1"/>
  <c r="F125" i="1"/>
  <c r="E125" i="1"/>
  <c r="A125" i="1"/>
  <c r="Y124" i="18"/>
  <c r="S124" i="18"/>
  <c r="I124" i="18"/>
  <c r="H124" i="18"/>
  <c r="C124" i="18"/>
  <c r="B124" i="18"/>
  <c r="Q124" i="15"/>
  <c r="P124" i="15"/>
  <c r="O124" i="15"/>
  <c r="N124" i="15"/>
  <c r="J124" i="15"/>
  <c r="R124" i="15" s="1"/>
  <c r="D124" i="15"/>
  <c r="C124" i="15"/>
  <c r="B124" i="15"/>
  <c r="Q124" i="14"/>
  <c r="P124" i="14"/>
  <c r="O124" i="14"/>
  <c r="N124" i="14"/>
  <c r="J124" i="14"/>
  <c r="R124" i="14" s="1"/>
  <c r="D124" i="14"/>
  <c r="C124" i="14"/>
  <c r="B124" i="14"/>
  <c r="P124" i="13"/>
  <c r="O124" i="13"/>
  <c r="N124" i="13"/>
  <c r="M124" i="13"/>
  <c r="I124" i="13"/>
  <c r="Q124" i="13" s="1"/>
  <c r="D124" i="13"/>
  <c r="C124" i="13"/>
  <c r="B124" i="13"/>
  <c r="R124" i="16"/>
  <c r="Q124" i="16"/>
  <c r="P124" i="16"/>
  <c r="O124" i="16"/>
  <c r="K124" i="16"/>
  <c r="S124" i="16" s="1"/>
  <c r="D124" i="16"/>
  <c r="C124" i="16"/>
  <c r="B124" i="16"/>
  <c r="S124" i="11"/>
  <c r="R124" i="11"/>
  <c r="P124" i="11"/>
  <c r="O124" i="11"/>
  <c r="N124" i="11"/>
  <c r="K124" i="11"/>
  <c r="H124" i="11"/>
  <c r="T124" i="11" s="1"/>
  <c r="D124" i="11"/>
  <c r="C124" i="11"/>
  <c r="B124" i="11"/>
  <c r="P124" i="12"/>
  <c r="O124" i="12"/>
  <c r="N124" i="12"/>
  <c r="M124" i="12"/>
  <c r="I124" i="12"/>
  <c r="Q124" i="12" s="1"/>
  <c r="D124" i="12"/>
  <c r="C124" i="12"/>
  <c r="B124" i="12"/>
  <c r="P124" i="10"/>
  <c r="O124" i="10"/>
  <c r="M124" i="10"/>
  <c r="M124" i="18" s="1"/>
  <c r="I124" i="10"/>
  <c r="Q124" i="10" s="1"/>
  <c r="D124" i="10"/>
  <c r="C124" i="10"/>
  <c r="B124" i="10"/>
  <c r="M124" i="1"/>
  <c r="J124" i="18" s="1"/>
  <c r="L124" i="1"/>
  <c r="D124" i="18" s="1"/>
  <c r="G124" i="1"/>
  <c r="F124" i="1"/>
  <c r="E124" i="1"/>
  <c r="A124" i="1"/>
  <c r="A124" i="12" s="1"/>
  <c r="Y123" i="18"/>
  <c r="S123" i="18"/>
  <c r="O123" i="18"/>
  <c r="N123" i="18"/>
  <c r="I123" i="18"/>
  <c r="H123" i="18"/>
  <c r="C123" i="18"/>
  <c r="B123" i="18"/>
  <c r="Q123" i="15"/>
  <c r="P123" i="15"/>
  <c r="O123" i="15"/>
  <c r="N123" i="15"/>
  <c r="J123" i="15"/>
  <c r="R123" i="15" s="1"/>
  <c r="D123" i="15"/>
  <c r="C123" i="15"/>
  <c r="B123" i="15"/>
  <c r="Q123" i="14"/>
  <c r="P123" i="14"/>
  <c r="O123" i="14"/>
  <c r="N123" i="14"/>
  <c r="J123" i="14"/>
  <c r="R123" i="14" s="1"/>
  <c r="D123" i="14"/>
  <c r="C123" i="14"/>
  <c r="B123" i="14"/>
  <c r="P123" i="13"/>
  <c r="O123" i="13"/>
  <c r="N123" i="13"/>
  <c r="M123" i="13"/>
  <c r="I123" i="13"/>
  <c r="Q123" i="13" s="1"/>
  <c r="D123" i="13"/>
  <c r="C123" i="13"/>
  <c r="B123" i="13"/>
  <c r="R123" i="16"/>
  <c r="Q123" i="16"/>
  <c r="P123" i="16"/>
  <c r="O123" i="16"/>
  <c r="K123" i="16"/>
  <c r="S123" i="16" s="1"/>
  <c r="D123" i="16"/>
  <c r="C123" i="16"/>
  <c r="B123" i="16"/>
  <c r="S123" i="11"/>
  <c r="R123" i="11"/>
  <c r="P123" i="11"/>
  <c r="O123" i="11"/>
  <c r="N123" i="11"/>
  <c r="K123" i="11"/>
  <c r="H123" i="11"/>
  <c r="T123" i="11" s="1"/>
  <c r="D123" i="11"/>
  <c r="C123" i="11"/>
  <c r="B123" i="11"/>
  <c r="P123" i="12"/>
  <c r="O123" i="12"/>
  <c r="N123" i="12"/>
  <c r="M123" i="12"/>
  <c r="G123" i="18" s="1"/>
  <c r="I123" i="12"/>
  <c r="Q123" i="12" s="1"/>
  <c r="D123" i="12"/>
  <c r="C123" i="12"/>
  <c r="B123" i="12"/>
  <c r="P123" i="10"/>
  <c r="O123" i="10"/>
  <c r="M123" i="10"/>
  <c r="M123" i="18" s="1"/>
  <c r="I123" i="10"/>
  <c r="Q123" i="10" s="1"/>
  <c r="D123" i="10"/>
  <c r="C123" i="10"/>
  <c r="B123" i="10"/>
  <c r="M123" i="1"/>
  <c r="J123" i="18" s="1"/>
  <c r="L123" i="1"/>
  <c r="D123" i="18" s="1"/>
  <c r="G123" i="1"/>
  <c r="F123" i="1"/>
  <c r="E123" i="1"/>
  <c r="A123" i="1"/>
  <c r="Y122" i="18"/>
  <c r="S122" i="18"/>
  <c r="O122" i="18"/>
  <c r="N122" i="18"/>
  <c r="I122" i="18"/>
  <c r="H122" i="18"/>
  <c r="C122" i="18"/>
  <c r="B122" i="18"/>
  <c r="Q122" i="15"/>
  <c r="P122" i="15"/>
  <c r="O122" i="15"/>
  <c r="N122" i="15"/>
  <c r="J122" i="15"/>
  <c r="R122" i="15" s="1"/>
  <c r="D122" i="15"/>
  <c r="C122" i="15"/>
  <c r="B122" i="15"/>
  <c r="Q122" i="14"/>
  <c r="P122" i="14"/>
  <c r="O122" i="14"/>
  <c r="N122" i="14"/>
  <c r="J122" i="14"/>
  <c r="R122" i="14" s="1"/>
  <c r="D122" i="14"/>
  <c r="C122" i="14"/>
  <c r="B122" i="14"/>
  <c r="P122" i="13"/>
  <c r="O122" i="13"/>
  <c r="N122" i="13"/>
  <c r="M122" i="13"/>
  <c r="I122" i="13"/>
  <c r="Q122" i="13" s="1"/>
  <c r="D122" i="13"/>
  <c r="C122" i="13"/>
  <c r="B122" i="13"/>
  <c r="R122" i="16"/>
  <c r="Q122" i="16"/>
  <c r="P122" i="16"/>
  <c r="O122" i="16"/>
  <c r="K122" i="16"/>
  <c r="S122" i="16" s="1"/>
  <c r="D122" i="16"/>
  <c r="C122" i="16"/>
  <c r="B122" i="16"/>
  <c r="S122" i="11"/>
  <c r="R122" i="11"/>
  <c r="P122" i="11"/>
  <c r="O122" i="11"/>
  <c r="N122" i="11"/>
  <c r="K122" i="11"/>
  <c r="H122" i="11"/>
  <c r="T122" i="11" s="1"/>
  <c r="D122" i="11"/>
  <c r="C122" i="11"/>
  <c r="B122" i="11"/>
  <c r="P122" i="12"/>
  <c r="O122" i="12"/>
  <c r="N122" i="12"/>
  <c r="M122" i="12"/>
  <c r="I122" i="12"/>
  <c r="Q122" i="12" s="1"/>
  <c r="D122" i="12"/>
  <c r="C122" i="12"/>
  <c r="B122" i="12"/>
  <c r="P122" i="10"/>
  <c r="O122" i="10"/>
  <c r="M122" i="10"/>
  <c r="I122" i="10"/>
  <c r="Q122" i="10" s="1"/>
  <c r="D122" i="10"/>
  <c r="C122" i="10"/>
  <c r="B122" i="10"/>
  <c r="M122" i="1"/>
  <c r="J122" i="18" s="1"/>
  <c r="L122" i="1"/>
  <c r="D122" i="18" s="1"/>
  <c r="G122" i="1"/>
  <c r="F122" i="1"/>
  <c r="E122" i="1"/>
  <c r="A122" i="1"/>
  <c r="A122" i="14" s="1"/>
  <c r="Y121" i="18"/>
  <c r="S121" i="18"/>
  <c r="O121" i="18"/>
  <c r="N121" i="18"/>
  <c r="I121" i="18"/>
  <c r="H121" i="18"/>
  <c r="C121" i="18"/>
  <c r="B121" i="18"/>
  <c r="Q121" i="15"/>
  <c r="P121" i="15"/>
  <c r="O121" i="15"/>
  <c r="N121" i="15"/>
  <c r="J121" i="15"/>
  <c r="R121" i="15" s="1"/>
  <c r="D121" i="15"/>
  <c r="C121" i="15"/>
  <c r="B121" i="15"/>
  <c r="Q121" i="14"/>
  <c r="P121" i="14"/>
  <c r="O121" i="14"/>
  <c r="N121" i="14"/>
  <c r="J121" i="14"/>
  <c r="R121" i="14" s="1"/>
  <c r="D121" i="14"/>
  <c r="C121" i="14"/>
  <c r="B121" i="14"/>
  <c r="P121" i="13"/>
  <c r="O121" i="13"/>
  <c r="N121" i="13"/>
  <c r="M121" i="13"/>
  <c r="I121" i="13"/>
  <c r="Q121" i="13" s="1"/>
  <c r="D121" i="13"/>
  <c r="C121" i="13"/>
  <c r="B121" i="13"/>
  <c r="R121" i="16"/>
  <c r="Q121" i="16"/>
  <c r="P121" i="16"/>
  <c r="O121" i="16"/>
  <c r="K121" i="16"/>
  <c r="S121" i="16" s="1"/>
  <c r="D121" i="16"/>
  <c r="C121" i="16"/>
  <c r="B121" i="16"/>
  <c r="S121" i="11"/>
  <c r="R121" i="11"/>
  <c r="P121" i="11"/>
  <c r="O121" i="11"/>
  <c r="N121" i="11"/>
  <c r="K121" i="11"/>
  <c r="H121" i="11"/>
  <c r="T121" i="11" s="1"/>
  <c r="D121" i="11"/>
  <c r="C121" i="11"/>
  <c r="B121" i="11"/>
  <c r="P121" i="12"/>
  <c r="O121" i="12"/>
  <c r="N121" i="12"/>
  <c r="M121" i="12"/>
  <c r="I121" i="12"/>
  <c r="Q121" i="12" s="1"/>
  <c r="D121" i="12"/>
  <c r="C121" i="12"/>
  <c r="B121" i="12"/>
  <c r="P121" i="10"/>
  <c r="O121" i="10"/>
  <c r="M121" i="10"/>
  <c r="I121" i="10"/>
  <c r="Q121" i="10" s="1"/>
  <c r="D121" i="10"/>
  <c r="C121" i="10"/>
  <c r="B121" i="10"/>
  <c r="M121" i="1"/>
  <c r="J121" i="18" s="1"/>
  <c r="L121" i="1"/>
  <c r="D121" i="18" s="1"/>
  <c r="G121" i="1"/>
  <c r="F121" i="1"/>
  <c r="E121" i="1"/>
  <c r="A121" i="1"/>
  <c r="Y120" i="18"/>
  <c r="S120" i="18"/>
  <c r="O120" i="18"/>
  <c r="N120" i="18"/>
  <c r="I120" i="18"/>
  <c r="H120" i="18"/>
  <c r="C120" i="18"/>
  <c r="B120" i="18"/>
  <c r="Q120" i="15"/>
  <c r="P120" i="15"/>
  <c r="O120" i="15"/>
  <c r="N120" i="15"/>
  <c r="J120" i="15"/>
  <c r="R120" i="15" s="1"/>
  <c r="D120" i="15"/>
  <c r="C120" i="15"/>
  <c r="B120" i="15"/>
  <c r="Q120" i="14"/>
  <c r="P120" i="14"/>
  <c r="O120" i="14"/>
  <c r="N120" i="14"/>
  <c r="J120" i="14"/>
  <c r="R120" i="14" s="1"/>
  <c r="D120" i="14"/>
  <c r="C120" i="14"/>
  <c r="B120" i="14"/>
  <c r="P120" i="13"/>
  <c r="O120" i="13"/>
  <c r="N120" i="13"/>
  <c r="M120" i="13"/>
  <c r="I120" i="13"/>
  <c r="Q120" i="13" s="1"/>
  <c r="D120" i="13"/>
  <c r="C120" i="13"/>
  <c r="B120" i="13"/>
  <c r="R120" i="16"/>
  <c r="Q120" i="16"/>
  <c r="P120" i="16"/>
  <c r="O120" i="16"/>
  <c r="K120" i="16"/>
  <c r="S120" i="16" s="1"/>
  <c r="D120" i="16"/>
  <c r="C120" i="16"/>
  <c r="B120" i="16"/>
  <c r="S120" i="11"/>
  <c r="R120" i="11"/>
  <c r="P120" i="11"/>
  <c r="O120" i="11"/>
  <c r="N120" i="11"/>
  <c r="K120" i="11"/>
  <c r="H120" i="11"/>
  <c r="T120" i="11" s="1"/>
  <c r="D120" i="11"/>
  <c r="C120" i="11"/>
  <c r="B120" i="11"/>
  <c r="P120" i="12"/>
  <c r="O120" i="12"/>
  <c r="N120" i="12"/>
  <c r="M120" i="12"/>
  <c r="I120" i="12"/>
  <c r="Q120" i="12" s="1"/>
  <c r="D120" i="12"/>
  <c r="C120" i="12"/>
  <c r="B120" i="12"/>
  <c r="P120" i="10"/>
  <c r="O120" i="10"/>
  <c r="M120" i="10"/>
  <c r="M120" i="18" s="1"/>
  <c r="I120" i="10"/>
  <c r="Q120" i="10" s="1"/>
  <c r="D120" i="10"/>
  <c r="C120" i="10"/>
  <c r="B120" i="10"/>
  <c r="M120" i="1"/>
  <c r="J120" i="18" s="1"/>
  <c r="L120" i="1"/>
  <c r="D120" i="18" s="1"/>
  <c r="G120" i="1"/>
  <c r="F120" i="1"/>
  <c r="E120" i="1"/>
  <c r="A120" i="1"/>
  <c r="A120" i="15" s="1"/>
  <c r="Y119" i="18"/>
  <c r="S119" i="18"/>
  <c r="I119" i="18"/>
  <c r="H119" i="18"/>
  <c r="C119" i="18"/>
  <c r="B119" i="18"/>
  <c r="Q119" i="15"/>
  <c r="P119" i="15"/>
  <c r="O119" i="15"/>
  <c r="N119" i="15"/>
  <c r="J119" i="15"/>
  <c r="R119" i="15" s="1"/>
  <c r="D119" i="15"/>
  <c r="C119" i="15"/>
  <c r="B119" i="15"/>
  <c r="Q119" i="14"/>
  <c r="P119" i="14"/>
  <c r="O119" i="14"/>
  <c r="N119" i="14"/>
  <c r="J119" i="14"/>
  <c r="R119" i="14" s="1"/>
  <c r="D119" i="14"/>
  <c r="C119" i="14"/>
  <c r="B119" i="14"/>
  <c r="P119" i="13"/>
  <c r="O119" i="13"/>
  <c r="N119" i="13"/>
  <c r="M119" i="13"/>
  <c r="I119" i="13"/>
  <c r="Q119" i="13" s="1"/>
  <c r="D119" i="13"/>
  <c r="C119" i="13"/>
  <c r="B119" i="13"/>
  <c r="R119" i="16"/>
  <c r="Q119" i="16"/>
  <c r="P119" i="16"/>
  <c r="O119" i="16"/>
  <c r="K119" i="16"/>
  <c r="S119" i="16" s="1"/>
  <c r="D119" i="16"/>
  <c r="C119" i="16"/>
  <c r="B119" i="16"/>
  <c r="S119" i="11"/>
  <c r="R119" i="11"/>
  <c r="P119" i="11"/>
  <c r="O119" i="11"/>
  <c r="N119" i="11"/>
  <c r="K119" i="11"/>
  <c r="H119" i="11"/>
  <c r="T119" i="11" s="1"/>
  <c r="D119" i="11"/>
  <c r="C119" i="11"/>
  <c r="B119" i="11"/>
  <c r="P119" i="12"/>
  <c r="O119" i="12"/>
  <c r="N119" i="12"/>
  <c r="M119" i="12"/>
  <c r="I119" i="12"/>
  <c r="Q119" i="12" s="1"/>
  <c r="D119" i="12"/>
  <c r="C119" i="12"/>
  <c r="B119" i="12"/>
  <c r="P119" i="10"/>
  <c r="O119" i="10"/>
  <c r="M119" i="10"/>
  <c r="I119" i="10"/>
  <c r="Q119" i="10" s="1"/>
  <c r="D119" i="10"/>
  <c r="C119" i="10"/>
  <c r="B119" i="10"/>
  <c r="M119" i="1"/>
  <c r="J119" i="18" s="1"/>
  <c r="L119" i="1"/>
  <c r="D119" i="18" s="1"/>
  <c r="G119" i="1"/>
  <c r="F119" i="1"/>
  <c r="O119" i="1" s="1"/>
  <c r="V119" i="18" s="1"/>
  <c r="E119" i="1"/>
  <c r="A119" i="1"/>
  <c r="A119" i="14" s="1"/>
  <c r="Y118" i="18"/>
  <c r="S118" i="18"/>
  <c r="I118" i="18"/>
  <c r="H118" i="18"/>
  <c r="C118" i="18"/>
  <c r="B118" i="18"/>
  <c r="Q118" i="15"/>
  <c r="P118" i="15"/>
  <c r="O118" i="15"/>
  <c r="N118" i="15"/>
  <c r="J118" i="15"/>
  <c r="R118" i="15" s="1"/>
  <c r="D118" i="15"/>
  <c r="C118" i="15"/>
  <c r="B118" i="15"/>
  <c r="Q118" i="14"/>
  <c r="P118" i="14"/>
  <c r="O118" i="14"/>
  <c r="N118" i="14"/>
  <c r="J118" i="14"/>
  <c r="R118" i="14" s="1"/>
  <c r="D118" i="14"/>
  <c r="C118" i="14"/>
  <c r="B118" i="14"/>
  <c r="P118" i="13"/>
  <c r="O118" i="13"/>
  <c r="N118" i="13"/>
  <c r="M118" i="13"/>
  <c r="I118" i="13"/>
  <c r="Q118" i="13" s="1"/>
  <c r="D118" i="13"/>
  <c r="C118" i="13"/>
  <c r="B118" i="13"/>
  <c r="R118" i="16"/>
  <c r="Q118" i="16"/>
  <c r="P118" i="16"/>
  <c r="O118" i="16"/>
  <c r="K118" i="16"/>
  <c r="S118" i="16" s="1"/>
  <c r="D118" i="16"/>
  <c r="C118" i="16"/>
  <c r="B118" i="16"/>
  <c r="S118" i="11"/>
  <c r="R118" i="11"/>
  <c r="P118" i="11"/>
  <c r="O118" i="11"/>
  <c r="N118" i="11"/>
  <c r="K118" i="11"/>
  <c r="H118" i="11"/>
  <c r="T118" i="11" s="1"/>
  <c r="D118" i="11"/>
  <c r="C118" i="11"/>
  <c r="B118" i="11"/>
  <c r="P118" i="12"/>
  <c r="O118" i="12"/>
  <c r="N118" i="12"/>
  <c r="M118" i="12"/>
  <c r="I118" i="12"/>
  <c r="Q118" i="12" s="1"/>
  <c r="D118" i="12"/>
  <c r="C118" i="12"/>
  <c r="B118" i="12"/>
  <c r="P118" i="10"/>
  <c r="O118" i="10"/>
  <c r="M118" i="10"/>
  <c r="M118" i="18" s="1"/>
  <c r="I118" i="10"/>
  <c r="Q118" i="10" s="1"/>
  <c r="D118" i="10"/>
  <c r="C118" i="10"/>
  <c r="B118" i="10"/>
  <c r="M118" i="1"/>
  <c r="J118" i="18" s="1"/>
  <c r="L118" i="1"/>
  <c r="D118" i="18" s="1"/>
  <c r="G118" i="1"/>
  <c r="F118" i="1"/>
  <c r="O118" i="1" s="1"/>
  <c r="V118" i="18" s="1"/>
  <c r="E118" i="1"/>
  <c r="A118" i="1"/>
  <c r="A118" i="15" s="1"/>
  <c r="Y117" i="18"/>
  <c r="S117" i="18"/>
  <c r="I117" i="18"/>
  <c r="H117" i="18"/>
  <c r="C117" i="18"/>
  <c r="B117" i="18"/>
  <c r="Q117" i="15"/>
  <c r="P117" i="15"/>
  <c r="O117" i="15"/>
  <c r="N117" i="15"/>
  <c r="J117" i="15"/>
  <c r="R117" i="15" s="1"/>
  <c r="D117" i="15"/>
  <c r="C117" i="15"/>
  <c r="B117" i="15"/>
  <c r="Q117" i="14"/>
  <c r="P117" i="14"/>
  <c r="O117" i="14"/>
  <c r="N117" i="14"/>
  <c r="J117" i="14"/>
  <c r="R117" i="14" s="1"/>
  <c r="D117" i="14"/>
  <c r="C117" i="14"/>
  <c r="B117" i="14"/>
  <c r="P117" i="13"/>
  <c r="O117" i="13"/>
  <c r="N117" i="13"/>
  <c r="M117" i="13"/>
  <c r="I117" i="13"/>
  <c r="Q117" i="13" s="1"/>
  <c r="D117" i="13"/>
  <c r="C117" i="13"/>
  <c r="B117" i="13"/>
  <c r="R117" i="16"/>
  <c r="Q117" i="16"/>
  <c r="P117" i="16"/>
  <c r="O117" i="16"/>
  <c r="K117" i="16"/>
  <c r="S117" i="16" s="1"/>
  <c r="D117" i="16"/>
  <c r="C117" i="16"/>
  <c r="B117" i="16"/>
  <c r="S117" i="11"/>
  <c r="R117" i="11"/>
  <c r="P117" i="11"/>
  <c r="O117" i="11"/>
  <c r="N117" i="11"/>
  <c r="K117" i="11"/>
  <c r="H117" i="11"/>
  <c r="T117" i="11" s="1"/>
  <c r="D117" i="11"/>
  <c r="C117" i="11"/>
  <c r="B117" i="11"/>
  <c r="P117" i="12"/>
  <c r="O117" i="12"/>
  <c r="N117" i="12"/>
  <c r="M117" i="12"/>
  <c r="I117" i="12"/>
  <c r="Q117" i="12" s="1"/>
  <c r="D117" i="12"/>
  <c r="C117" i="12"/>
  <c r="B117" i="12"/>
  <c r="P117" i="10"/>
  <c r="O117" i="10"/>
  <c r="M117" i="10"/>
  <c r="M117" i="18" s="1"/>
  <c r="I117" i="10"/>
  <c r="Q117" i="10" s="1"/>
  <c r="D117" i="10"/>
  <c r="C117" i="10"/>
  <c r="B117" i="10"/>
  <c r="M117" i="1"/>
  <c r="J117" i="18" s="1"/>
  <c r="L117" i="1"/>
  <c r="D117" i="18" s="1"/>
  <c r="G117" i="1"/>
  <c r="F117" i="1"/>
  <c r="O117" i="1" s="1"/>
  <c r="V117" i="18" s="1"/>
  <c r="E117" i="1"/>
  <c r="A117" i="1"/>
  <c r="A117" i="15" s="1"/>
  <c r="Y116" i="18"/>
  <c r="S116" i="18"/>
  <c r="I116" i="18"/>
  <c r="H116" i="18"/>
  <c r="C116" i="18"/>
  <c r="B116" i="18"/>
  <c r="Q116" i="15"/>
  <c r="P116" i="15"/>
  <c r="O116" i="15"/>
  <c r="N116" i="15"/>
  <c r="J116" i="15"/>
  <c r="R116" i="15" s="1"/>
  <c r="D116" i="15"/>
  <c r="C116" i="15"/>
  <c r="B116" i="15"/>
  <c r="Q116" i="14"/>
  <c r="P116" i="14"/>
  <c r="O116" i="14"/>
  <c r="N116" i="14"/>
  <c r="J116" i="14"/>
  <c r="R116" i="14" s="1"/>
  <c r="D116" i="14"/>
  <c r="C116" i="14"/>
  <c r="B116" i="14"/>
  <c r="P116" i="13"/>
  <c r="O116" i="13"/>
  <c r="N116" i="13"/>
  <c r="M116" i="13"/>
  <c r="I116" i="13"/>
  <c r="Q116" i="13" s="1"/>
  <c r="D116" i="13"/>
  <c r="C116" i="13"/>
  <c r="B116" i="13"/>
  <c r="R116" i="16"/>
  <c r="Q116" i="16"/>
  <c r="P116" i="16"/>
  <c r="O116" i="16"/>
  <c r="K116" i="16"/>
  <c r="S116" i="16" s="1"/>
  <c r="D116" i="16"/>
  <c r="C116" i="16"/>
  <c r="B116" i="16"/>
  <c r="S116" i="11"/>
  <c r="R116" i="11"/>
  <c r="P116" i="11"/>
  <c r="O116" i="11"/>
  <c r="N116" i="11"/>
  <c r="K116" i="11"/>
  <c r="H116" i="11"/>
  <c r="T116" i="11" s="1"/>
  <c r="D116" i="11"/>
  <c r="C116" i="11"/>
  <c r="B116" i="11"/>
  <c r="P116" i="12"/>
  <c r="O116" i="12"/>
  <c r="N116" i="12"/>
  <c r="M116" i="12"/>
  <c r="I116" i="12"/>
  <c r="Q116" i="12" s="1"/>
  <c r="D116" i="12"/>
  <c r="C116" i="12"/>
  <c r="B116" i="12"/>
  <c r="P116" i="10"/>
  <c r="O116" i="10"/>
  <c r="M116" i="10"/>
  <c r="M116" i="18" s="1"/>
  <c r="I116" i="10"/>
  <c r="Q116" i="10" s="1"/>
  <c r="D116" i="10"/>
  <c r="C116" i="10"/>
  <c r="B116" i="10"/>
  <c r="M116" i="1"/>
  <c r="J116" i="18" s="1"/>
  <c r="L116" i="1"/>
  <c r="D116" i="18" s="1"/>
  <c r="G116" i="1"/>
  <c r="F116" i="1"/>
  <c r="O116" i="1" s="1"/>
  <c r="V116" i="18" s="1"/>
  <c r="E116" i="1"/>
  <c r="A116" i="1"/>
  <c r="A116" i="15" s="1"/>
  <c r="Y115" i="18"/>
  <c r="S115" i="18"/>
  <c r="O115" i="18"/>
  <c r="N115" i="18"/>
  <c r="I115" i="18"/>
  <c r="H115" i="18"/>
  <c r="C115" i="18"/>
  <c r="B115" i="18"/>
  <c r="Q115" i="15"/>
  <c r="P115" i="15"/>
  <c r="O115" i="15"/>
  <c r="N115" i="15"/>
  <c r="J115" i="15"/>
  <c r="R115" i="15" s="1"/>
  <c r="D115" i="15"/>
  <c r="C115" i="15"/>
  <c r="B115" i="15"/>
  <c r="Q115" i="14"/>
  <c r="P115" i="14"/>
  <c r="O115" i="14"/>
  <c r="N115" i="14"/>
  <c r="J115" i="14"/>
  <c r="R115" i="14" s="1"/>
  <c r="D115" i="14"/>
  <c r="C115" i="14"/>
  <c r="B115" i="14"/>
  <c r="P115" i="13"/>
  <c r="O115" i="13"/>
  <c r="N115" i="13"/>
  <c r="M115" i="13"/>
  <c r="I115" i="13"/>
  <c r="Q115" i="13" s="1"/>
  <c r="D115" i="13"/>
  <c r="C115" i="13"/>
  <c r="B115" i="13"/>
  <c r="R115" i="16"/>
  <c r="Q115" i="16"/>
  <c r="P115" i="16"/>
  <c r="O115" i="16"/>
  <c r="K115" i="16"/>
  <c r="S115" i="16" s="1"/>
  <c r="D115" i="16"/>
  <c r="C115" i="16"/>
  <c r="B115" i="16"/>
  <c r="S115" i="11"/>
  <c r="R115" i="11"/>
  <c r="P115" i="11"/>
  <c r="O115" i="11"/>
  <c r="N115" i="11"/>
  <c r="K115" i="11"/>
  <c r="H115" i="11"/>
  <c r="T115" i="11" s="1"/>
  <c r="D115" i="11"/>
  <c r="C115" i="11"/>
  <c r="B115" i="11"/>
  <c r="P115" i="12"/>
  <c r="O115" i="12"/>
  <c r="N115" i="12"/>
  <c r="M115" i="12"/>
  <c r="I115" i="12"/>
  <c r="Q115" i="12" s="1"/>
  <c r="D115" i="12"/>
  <c r="C115" i="12"/>
  <c r="B115" i="12"/>
  <c r="P115" i="10"/>
  <c r="O115" i="10"/>
  <c r="M115" i="10"/>
  <c r="I115" i="10"/>
  <c r="Q115" i="10" s="1"/>
  <c r="D115" i="10"/>
  <c r="C115" i="10"/>
  <c r="B115" i="10"/>
  <c r="M115" i="1"/>
  <c r="J115" i="18" s="1"/>
  <c r="L115" i="1"/>
  <c r="D115" i="18" s="1"/>
  <c r="G115" i="1"/>
  <c r="F115" i="1"/>
  <c r="O115" i="1" s="1"/>
  <c r="V115" i="18" s="1"/>
  <c r="E115" i="1"/>
  <c r="A115" i="1"/>
  <c r="A115" i="18" s="1"/>
  <c r="Y114" i="18"/>
  <c r="S114" i="18"/>
  <c r="I114" i="18"/>
  <c r="H114" i="18"/>
  <c r="C114" i="18"/>
  <c r="B114" i="18"/>
  <c r="Q114" i="15"/>
  <c r="P114" i="15"/>
  <c r="O114" i="15"/>
  <c r="N114" i="15"/>
  <c r="J114" i="15"/>
  <c r="R114" i="15" s="1"/>
  <c r="D114" i="15"/>
  <c r="C114" i="15"/>
  <c r="B114" i="15"/>
  <c r="Q114" i="14"/>
  <c r="P114" i="14"/>
  <c r="O114" i="14"/>
  <c r="N114" i="14"/>
  <c r="J114" i="14"/>
  <c r="R114" i="14" s="1"/>
  <c r="D114" i="14"/>
  <c r="C114" i="14"/>
  <c r="B114" i="14"/>
  <c r="P114" i="13"/>
  <c r="O114" i="13"/>
  <c r="N114" i="13"/>
  <c r="M114" i="13"/>
  <c r="I114" i="13"/>
  <c r="Q114" i="13" s="1"/>
  <c r="D114" i="13"/>
  <c r="C114" i="13"/>
  <c r="B114" i="13"/>
  <c r="R114" i="16"/>
  <c r="Q114" i="16"/>
  <c r="P114" i="16"/>
  <c r="O114" i="16"/>
  <c r="K114" i="16"/>
  <c r="S114" i="16" s="1"/>
  <c r="D114" i="16"/>
  <c r="C114" i="16"/>
  <c r="B114" i="16"/>
  <c r="S114" i="11"/>
  <c r="R114" i="11"/>
  <c r="P114" i="11"/>
  <c r="O114" i="11"/>
  <c r="N114" i="11"/>
  <c r="K114" i="11"/>
  <c r="H114" i="11"/>
  <c r="T114" i="11" s="1"/>
  <c r="D114" i="11"/>
  <c r="C114" i="11"/>
  <c r="B114" i="11"/>
  <c r="P114" i="12"/>
  <c r="O114" i="12"/>
  <c r="N114" i="12"/>
  <c r="M114" i="12"/>
  <c r="I114" i="12"/>
  <c r="Q114" i="12" s="1"/>
  <c r="D114" i="12"/>
  <c r="C114" i="12"/>
  <c r="B114" i="12"/>
  <c r="P114" i="10"/>
  <c r="O114" i="10"/>
  <c r="M114" i="10"/>
  <c r="M114" i="18" s="1"/>
  <c r="I114" i="10"/>
  <c r="Q114" i="10" s="1"/>
  <c r="D114" i="10"/>
  <c r="C114" i="10"/>
  <c r="B114" i="10"/>
  <c r="M114" i="1"/>
  <c r="J114" i="18" s="1"/>
  <c r="L114" i="1"/>
  <c r="D114" i="18" s="1"/>
  <c r="G114" i="1"/>
  <c r="F114" i="1"/>
  <c r="O114" i="1" s="1"/>
  <c r="V114" i="18" s="1"/>
  <c r="Z114" i="18" s="1"/>
  <c r="E114" i="1"/>
  <c r="A114" i="1"/>
  <c r="A114" i="18" s="1"/>
  <c r="Y113" i="18"/>
  <c r="S113" i="18"/>
  <c r="I113" i="18"/>
  <c r="H113" i="18"/>
  <c r="C113" i="18"/>
  <c r="B113" i="18"/>
  <c r="Q113" i="15"/>
  <c r="P113" i="15"/>
  <c r="O113" i="15"/>
  <c r="N113" i="15"/>
  <c r="J113" i="15"/>
  <c r="R113" i="15" s="1"/>
  <c r="D113" i="15"/>
  <c r="C113" i="15"/>
  <c r="B113" i="15"/>
  <c r="Q113" i="14"/>
  <c r="P113" i="14"/>
  <c r="O113" i="14"/>
  <c r="N113" i="14"/>
  <c r="J113" i="14"/>
  <c r="R113" i="14" s="1"/>
  <c r="D113" i="14"/>
  <c r="C113" i="14"/>
  <c r="B113" i="14"/>
  <c r="P113" i="13"/>
  <c r="O113" i="13"/>
  <c r="N113" i="13"/>
  <c r="M113" i="13"/>
  <c r="I113" i="13"/>
  <c r="Q113" i="13" s="1"/>
  <c r="D113" i="13"/>
  <c r="C113" i="13"/>
  <c r="B113" i="13"/>
  <c r="R113" i="16"/>
  <c r="Q113" i="16"/>
  <c r="P113" i="16"/>
  <c r="O113" i="16"/>
  <c r="K113" i="16"/>
  <c r="S113" i="16" s="1"/>
  <c r="D113" i="16"/>
  <c r="C113" i="16"/>
  <c r="B113" i="16"/>
  <c r="S113" i="11"/>
  <c r="R113" i="11"/>
  <c r="P113" i="11"/>
  <c r="O113" i="11"/>
  <c r="N113" i="11"/>
  <c r="K113" i="11"/>
  <c r="H113" i="11"/>
  <c r="T113" i="11" s="1"/>
  <c r="D113" i="11"/>
  <c r="C113" i="11"/>
  <c r="B113" i="11"/>
  <c r="P113" i="12"/>
  <c r="O113" i="12"/>
  <c r="N113" i="12"/>
  <c r="M113" i="12"/>
  <c r="I113" i="12"/>
  <c r="Q113" i="12" s="1"/>
  <c r="D113" i="12"/>
  <c r="C113" i="12"/>
  <c r="B113" i="12"/>
  <c r="P113" i="10"/>
  <c r="O113" i="10"/>
  <c r="M113" i="10"/>
  <c r="I113" i="10"/>
  <c r="Q113" i="10" s="1"/>
  <c r="D113" i="10"/>
  <c r="C113" i="10"/>
  <c r="B113" i="10"/>
  <c r="M113" i="1"/>
  <c r="J113" i="18" s="1"/>
  <c r="L113" i="1"/>
  <c r="D113" i="18" s="1"/>
  <c r="G113" i="1"/>
  <c r="F113" i="1"/>
  <c r="O113" i="1" s="1"/>
  <c r="V113" i="18" s="1"/>
  <c r="E113" i="1"/>
  <c r="A113" i="1"/>
  <c r="A113" i="18" s="1"/>
  <c r="Y112" i="18"/>
  <c r="S112" i="18"/>
  <c r="I112" i="18"/>
  <c r="H112" i="18"/>
  <c r="C112" i="18"/>
  <c r="B112" i="18"/>
  <c r="Q112" i="15"/>
  <c r="P112" i="15"/>
  <c r="O112" i="15"/>
  <c r="N112" i="15"/>
  <c r="J112" i="15"/>
  <c r="R112" i="15" s="1"/>
  <c r="D112" i="15"/>
  <c r="C112" i="15"/>
  <c r="B112" i="15"/>
  <c r="Q112" i="14"/>
  <c r="P112" i="14"/>
  <c r="O112" i="14"/>
  <c r="N112" i="14"/>
  <c r="J112" i="14"/>
  <c r="R112" i="14" s="1"/>
  <c r="D112" i="14"/>
  <c r="C112" i="14"/>
  <c r="B112" i="14"/>
  <c r="P112" i="13"/>
  <c r="O112" i="13"/>
  <c r="N112" i="13"/>
  <c r="M112" i="13"/>
  <c r="I112" i="13"/>
  <c r="Q112" i="13" s="1"/>
  <c r="D112" i="13"/>
  <c r="C112" i="13"/>
  <c r="B112" i="13"/>
  <c r="R112" i="16"/>
  <c r="Q112" i="16"/>
  <c r="P112" i="16"/>
  <c r="O112" i="16"/>
  <c r="K112" i="16"/>
  <c r="S112" i="16" s="1"/>
  <c r="D112" i="16"/>
  <c r="C112" i="16"/>
  <c r="B112" i="16"/>
  <c r="S112" i="11"/>
  <c r="R112" i="11"/>
  <c r="P112" i="11"/>
  <c r="O112" i="11"/>
  <c r="N112" i="11"/>
  <c r="K112" i="11"/>
  <c r="H112" i="11"/>
  <c r="T112" i="11" s="1"/>
  <c r="D112" i="11"/>
  <c r="C112" i="11"/>
  <c r="B112" i="11"/>
  <c r="P112" i="12"/>
  <c r="O112" i="12"/>
  <c r="N112" i="12"/>
  <c r="M112" i="12"/>
  <c r="I112" i="12"/>
  <c r="Q112" i="12" s="1"/>
  <c r="D112" i="12"/>
  <c r="C112" i="12"/>
  <c r="B112" i="12"/>
  <c r="P112" i="10"/>
  <c r="O112" i="10"/>
  <c r="M112" i="10"/>
  <c r="I112" i="10"/>
  <c r="Q112" i="10" s="1"/>
  <c r="D112" i="10"/>
  <c r="C112" i="10"/>
  <c r="B112" i="10"/>
  <c r="M112" i="1"/>
  <c r="J112" i="18" s="1"/>
  <c r="L112" i="1"/>
  <c r="D112" i="18" s="1"/>
  <c r="G112" i="1"/>
  <c r="F112" i="1"/>
  <c r="O112" i="1" s="1"/>
  <c r="V112" i="18" s="1"/>
  <c r="E112" i="1"/>
  <c r="A112" i="1"/>
  <c r="A112" i="18" s="1"/>
  <c r="Y111" i="18"/>
  <c r="S111" i="18"/>
  <c r="O111" i="18"/>
  <c r="N111" i="18"/>
  <c r="I111" i="18"/>
  <c r="H111" i="18"/>
  <c r="C111" i="18"/>
  <c r="B111" i="18"/>
  <c r="Q111" i="15"/>
  <c r="P111" i="15"/>
  <c r="O111" i="15"/>
  <c r="N111" i="15"/>
  <c r="J111" i="15"/>
  <c r="R111" i="15" s="1"/>
  <c r="D111" i="15"/>
  <c r="C111" i="15"/>
  <c r="B111" i="15"/>
  <c r="Q111" i="14"/>
  <c r="P111" i="14"/>
  <c r="O111" i="14"/>
  <c r="N111" i="14"/>
  <c r="J111" i="14"/>
  <c r="R111" i="14" s="1"/>
  <c r="D111" i="14"/>
  <c r="C111" i="14"/>
  <c r="B111" i="14"/>
  <c r="P111" i="13"/>
  <c r="O111" i="13"/>
  <c r="N111" i="13"/>
  <c r="M111" i="13"/>
  <c r="I111" i="13"/>
  <c r="Q111" i="13" s="1"/>
  <c r="D111" i="13"/>
  <c r="C111" i="13"/>
  <c r="B111" i="13"/>
  <c r="R111" i="16"/>
  <c r="Q111" i="16"/>
  <c r="P111" i="16"/>
  <c r="O111" i="16"/>
  <c r="K111" i="16"/>
  <c r="S111" i="16" s="1"/>
  <c r="D111" i="16"/>
  <c r="C111" i="16"/>
  <c r="B111" i="16"/>
  <c r="S111" i="11"/>
  <c r="R111" i="11"/>
  <c r="P111" i="11"/>
  <c r="O111" i="11"/>
  <c r="N111" i="11"/>
  <c r="K111" i="11"/>
  <c r="H111" i="11"/>
  <c r="T111" i="11" s="1"/>
  <c r="D111" i="11"/>
  <c r="C111" i="11"/>
  <c r="B111" i="11"/>
  <c r="P111" i="12"/>
  <c r="O111" i="12"/>
  <c r="N111" i="12"/>
  <c r="M111" i="12"/>
  <c r="I111" i="12"/>
  <c r="Q111" i="12" s="1"/>
  <c r="D111" i="12"/>
  <c r="C111" i="12"/>
  <c r="B111" i="12"/>
  <c r="P111" i="10"/>
  <c r="O111" i="10"/>
  <c r="M111" i="10"/>
  <c r="M111" i="18" s="1"/>
  <c r="I111" i="10"/>
  <c r="Q111" i="10" s="1"/>
  <c r="D111" i="10"/>
  <c r="C111" i="10"/>
  <c r="B111" i="10"/>
  <c r="M111" i="1"/>
  <c r="J111" i="18" s="1"/>
  <c r="L111" i="1"/>
  <c r="D111" i="18" s="1"/>
  <c r="G111" i="1"/>
  <c r="F111" i="1"/>
  <c r="O111" i="1" s="1"/>
  <c r="V111" i="18" s="1"/>
  <c r="E111" i="1"/>
  <c r="A111" i="1"/>
  <c r="A111" i="18" s="1"/>
  <c r="Y110" i="18"/>
  <c r="S110" i="18"/>
  <c r="I110" i="18"/>
  <c r="H110" i="18"/>
  <c r="C110" i="18"/>
  <c r="B110" i="18"/>
  <c r="Q110" i="15"/>
  <c r="P110" i="15"/>
  <c r="O110" i="15"/>
  <c r="N110" i="15"/>
  <c r="J110" i="15"/>
  <c r="R110" i="15" s="1"/>
  <c r="D110" i="15"/>
  <c r="C110" i="15"/>
  <c r="B110" i="15"/>
  <c r="Q110" i="14"/>
  <c r="P110" i="14"/>
  <c r="O110" i="14"/>
  <c r="N110" i="14"/>
  <c r="J110" i="14"/>
  <c r="R110" i="14" s="1"/>
  <c r="D110" i="14"/>
  <c r="C110" i="14"/>
  <c r="B110" i="14"/>
  <c r="P110" i="13"/>
  <c r="O110" i="13"/>
  <c r="N110" i="13"/>
  <c r="M110" i="13"/>
  <c r="I110" i="13"/>
  <c r="Q110" i="13" s="1"/>
  <c r="D110" i="13"/>
  <c r="C110" i="13"/>
  <c r="B110" i="13"/>
  <c r="R110" i="16"/>
  <c r="Q110" i="16"/>
  <c r="P110" i="16"/>
  <c r="O110" i="16"/>
  <c r="K110" i="16"/>
  <c r="S110" i="16" s="1"/>
  <c r="D110" i="16"/>
  <c r="C110" i="16"/>
  <c r="B110" i="16"/>
  <c r="S110" i="11"/>
  <c r="R110" i="11"/>
  <c r="P110" i="11"/>
  <c r="O110" i="11"/>
  <c r="N110" i="11"/>
  <c r="K110" i="11"/>
  <c r="H110" i="11"/>
  <c r="T110" i="11" s="1"/>
  <c r="D110" i="11"/>
  <c r="C110" i="11"/>
  <c r="B110" i="11"/>
  <c r="P110" i="12"/>
  <c r="O110" i="12"/>
  <c r="N110" i="12"/>
  <c r="M110" i="12"/>
  <c r="I110" i="12"/>
  <c r="Q110" i="12" s="1"/>
  <c r="D110" i="12"/>
  <c r="C110" i="12"/>
  <c r="B110" i="12"/>
  <c r="P110" i="10"/>
  <c r="O110" i="10"/>
  <c r="M110" i="10"/>
  <c r="M110" i="18" s="1"/>
  <c r="I110" i="10"/>
  <c r="Q110" i="10" s="1"/>
  <c r="D110" i="10"/>
  <c r="C110" i="10"/>
  <c r="B110" i="10"/>
  <c r="M110" i="1"/>
  <c r="J110" i="18" s="1"/>
  <c r="L110" i="1"/>
  <c r="D110" i="18" s="1"/>
  <c r="G110" i="1"/>
  <c r="F110" i="1"/>
  <c r="O110" i="1" s="1"/>
  <c r="V110" i="18" s="1"/>
  <c r="E110" i="1"/>
  <c r="A110" i="1"/>
  <c r="A110" i="15" s="1"/>
  <c r="Y109" i="18"/>
  <c r="S109" i="18"/>
  <c r="I109" i="18"/>
  <c r="H109" i="18"/>
  <c r="C109" i="18"/>
  <c r="B109" i="18"/>
  <c r="Q109" i="15"/>
  <c r="P109" i="15"/>
  <c r="O109" i="15"/>
  <c r="N109" i="15"/>
  <c r="J109" i="15"/>
  <c r="R109" i="15" s="1"/>
  <c r="D109" i="15"/>
  <c r="C109" i="15"/>
  <c r="B109" i="15"/>
  <c r="Q109" i="14"/>
  <c r="P109" i="14"/>
  <c r="O109" i="14"/>
  <c r="N109" i="14"/>
  <c r="J109" i="14"/>
  <c r="R109" i="14" s="1"/>
  <c r="D109" i="14"/>
  <c r="C109" i="14"/>
  <c r="B109" i="14"/>
  <c r="P109" i="13"/>
  <c r="O109" i="13"/>
  <c r="N109" i="13"/>
  <c r="M109" i="13"/>
  <c r="I109" i="13"/>
  <c r="Q109" i="13" s="1"/>
  <c r="D109" i="13"/>
  <c r="C109" i="13"/>
  <c r="B109" i="13"/>
  <c r="R109" i="16"/>
  <c r="Q109" i="16"/>
  <c r="P109" i="16"/>
  <c r="O109" i="16"/>
  <c r="K109" i="16"/>
  <c r="S109" i="16" s="1"/>
  <c r="D109" i="16"/>
  <c r="C109" i="16"/>
  <c r="B109" i="16"/>
  <c r="S109" i="11"/>
  <c r="R109" i="11"/>
  <c r="P109" i="11"/>
  <c r="O109" i="11"/>
  <c r="N109" i="11"/>
  <c r="K109" i="11"/>
  <c r="H109" i="11"/>
  <c r="T109" i="11" s="1"/>
  <c r="D109" i="11"/>
  <c r="C109" i="11"/>
  <c r="B109" i="11"/>
  <c r="P109" i="12"/>
  <c r="O109" i="12"/>
  <c r="N109" i="12"/>
  <c r="M109" i="12"/>
  <c r="I109" i="12"/>
  <c r="Q109" i="12" s="1"/>
  <c r="D109" i="12"/>
  <c r="C109" i="12"/>
  <c r="B109" i="12"/>
  <c r="P109" i="10"/>
  <c r="O109" i="10"/>
  <c r="M109" i="10"/>
  <c r="M109" i="18" s="1"/>
  <c r="I109" i="10"/>
  <c r="Q109" i="10" s="1"/>
  <c r="D109" i="10"/>
  <c r="C109" i="10"/>
  <c r="B109" i="10"/>
  <c r="M109" i="1"/>
  <c r="J109" i="18" s="1"/>
  <c r="L109" i="1"/>
  <c r="D109" i="18" s="1"/>
  <c r="G109" i="1"/>
  <c r="F109" i="1"/>
  <c r="O109" i="1" s="1"/>
  <c r="V109" i="18" s="1"/>
  <c r="E109" i="1"/>
  <c r="A109" i="1"/>
  <c r="A109" i="15" s="1"/>
  <c r="Y108" i="18"/>
  <c r="S108" i="18"/>
  <c r="I108" i="18"/>
  <c r="H108" i="18"/>
  <c r="C108" i="18"/>
  <c r="B108" i="18"/>
  <c r="Q108" i="15"/>
  <c r="P108" i="15"/>
  <c r="O108" i="15"/>
  <c r="N108" i="15"/>
  <c r="J108" i="15"/>
  <c r="R108" i="15" s="1"/>
  <c r="D108" i="15"/>
  <c r="C108" i="15"/>
  <c r="B108" i="15"/>
  <c r="Q108" i="14"/>
  <c r="P108" i="14"/>
  <c r="O108" i="14"/>
  <c r="N108" i="14"/>
  <c r="J108" i="14"/>
  <c r="R108" i="14" s="1"/>
  <c r="D108" i="14"/>
  <c r="C108" i="14"/>
  <c r="B108" i="14"/>
  <c r="P108" i="13"/>
  <c r="O108" i="13"/>
  <c r="N108" i="13"/>
  <c r="M108" i="13"/>
  <c r="I108" i="13"/>
  <c r="Q108" i="13" s="1"/>
  <c r="D108" i="13"/>
  <c r="C108" i="13"/>
  <c r="B108" i="13"/>
  <c r="R108" i="16"/>
  <c r="Q108" i="16"/>
  <c r="P108" i="16"/>
  <c r="O108" i="16"/>
  <c r="K108" i="16"/>
  <c r="S108" i="16" s="1"/>
  <c r="D108" i="16"/>
  <c r="C108" i="16"/>
  <c r="B108" i="16"/>
  <c r="S108" i="11"/>
  <c r="R108" i="11"/>
  <c r="P108" i="11"/>
  <c r="O108" i="11"/>
  <c r="N108" i="11"/>
  <c r="K108" i="11"/>
  <c r="H108" i="11"/>
  <c r="T108" i="11" s="1"/>
  <c r="D108" i="11"/>
  <c r="C108" i="11"/>
  <c r="B108" i="11"/>
  <c r="P108" i="12"/>
  <c r="O108" i="12"/>
  <c r="N108" i="12"/>
  <c r="M108" i="12"/>
  <c r="I108" i="12"/>
  <c r="Q108" i="12" s="1"/>
  <c r="D108" i="12"/>
  <c r="C108" i="12"/>
  <c r="B108" i="12"/>
  <c r="P108" i="10"/>
  <c r="O108" i="10"/>
  <c r="M108" i="10"/>
  <c r="I108" i="10"/>
  <c r="Q108" i="10" s="1"/>
  <c r="D108" i="10"/>
  <c r="C108" i="10"/>
  <c r="B108" i="10"/>
  <c r="M108" i="1"/>
  <c r="J108" i="18" s="1"/>
  <c r="L108" i="1"/>
  <c r="D108" i="18" s="1"/>
  <c r="G108" i="1"/>
  <c r="F108" i="1"/>
  <c r="O108" i="1" s="1"/>
  <c r="V108" i="18" s="1"/>
  <c r="Z108" i="18" s="1"/>
  <c r="E108" i="1"/>
  <c r="A108" i="1"/>
  <c r="A108" i="18" s="1"/>
  <c r="Y107" i="18"/>
  <c r="S107" i="18"/>
  <c r="I107" i="18"/>
  <c r="H107" i="18"/>
  <c r="C107" i="18"/>
  <c r="B107" i="18"/>
  <c r="Q107" i="15"/>
  <c r="P107" i="15"/>
  <c r="O107" i="15"/>
  <c r="N107" i="15"/>
  <c r="J107" i="15"/>
  <c r="R107" i="15" s="1"/>
  <c r="D107" i="15"/>
  <c r="C107" i="15"/>
  <c r="B107" i="15"/>
  <c r="Q107" i="14"/>
  <c r="P107" i="14"/>
  <c r="O107" i="14"/>
  <c r="N107" i="14"/>
  <c r="J107" i="14"/>
  <c r="R107" i="14" s="1"/>
  <c r="D107" i="14"/>
  <c r="C107" i="14"/>
  <c r="B107" i="14"/>
  <c r="P107" i="13"/>
  <c r="O107" i="13"/>
  <c r="N107" i="13"/>
  <c r="M107" i="13"/>
  <c r="I107" i="13"/>
  <c r="Q107" i="13" s="1"/>
  <c r="D107" i="13"/>
  <c r="C107" i="13"/>
  <c r="B107" i="13"/>
  <c r="R107" i="16"/>
  <c r="Q107" i="16"/>
  <c r="P107" i="16"/>
  <c r="O107" i="16"/>
  <c r="K107" i="16"/>
  <c r="S107" i="16" s="1"/>
  <c r="D107" i="16"/>
  <c r="C107" i="16"/>
  <c r="B107" i="16"/>
  <c r="S107" i="11"/>
  <c r="R107" i="11"/>
  <c r="P107" i="11"/>
  <c r="O107" i="11"/>
  <c r="Q107" i="11" s="1"/>
  <c r="N107" i="11"/>
  <c r="K107" i="11"/>
  <c r="H107" i="11"/>
  <c r="T107" i="11" s="1"/>
  <c r="D107" i="11"/>
  <c r="C107" i="11"/>
  <c r="B107" i="11"/>
  <c r="P107" i="12"/>
  <c r="O107" i="12"/>
  <c r="N107" i="12"/>
  <c r="M107" i="12"/>
  <c r="I107" i="12"/>
  <c r="Q107" i="12" s="1"/>
  <c r="D107" i="12"/>
  <c r="C107" i="12"/>
  <c r="B107" i="12"/>
  <c r="P107" i="10"/>
  <c r="O107" i="10"/>
  <c r="M107" i="10"/>
  <c r="M107" i="18" s="1"/>
  <c r="I107" i="10"/>
  <c r="Q107" i="10" s="1"/>
  <c r="D107" i="10"/>
  <c r="C107" i="10"/>
  <c r="B107" i="10"/>
  <c r="M107" i="1"/>
  <c r="J107" i="18" s="1"/>
  <c r="L107" i="1"/>
  <c r="D107" i="18" s="1"/>
  <c r="G107" i="1"/>
  <c r="F107" i="1"/>
  <c r="O107" i="1" s="1"/>
  <c r="V107" i="18" s="1"/>
  <c r="E107" i="1"/>
  <c r="A107" i="1"/>
  <c r="A107" i="18" s="1"/>
  <c r="Y106" i="18"/>
  <c r="S106" i="18"/>
  <c r="O106" i="18"/>
  <c r="N106" i="18"/>
  <c r="I106" i="18"/>
  <c r="H106" i="18"/>
  <c r="C106" i="18"/>
  <c r="B106" i="18"/>
  <c r="Q106" i="15"/>
  <c r="P106" i="15"/>
  <c r="O106" i="15"/>
  <c r="N106" i="15"/>
  <c r="J106" i="15"/>
  <c r="R106" i="15" s="1"/>
  <c r="D106" i="15"/>
  <c r="C106" i="15"/>
  <c r="B106" i="15"/>
  <c r="Q106" i="14"/>
  <c r="P106" i="14"/>
  <c r="O106" i="14"/>
  <c r="N106" i="14"/>
  <c r="J106" i="14"/>
  <c r="R106" i="14" s="1"/>
  <c r="D106" i="14"/>
  <c r="C106" i="14"/>
  <c r="B106" i="14"/>
  <c r="P106" i="13"/>
  <c r="O106" i="13"/>
  <c r="N106" i="13"/>
  <c r="M106" i="13"/>
  <c r="I106" i="13"/>
  <c r="Q106" i="13" s="1"/>
  <c r="D106" i="13"/>
  <c r="C106" i="13"/>
  <c r="B106" i="13"/>
  <c r="R106" i="16"/>
  <c r="Q106" i="16"/>
  <c r="P106" i="16"/>
  <c r="O106" i="16"/>
  <c r="K106" i="16"/>
  <c r="S106" i="16" s="1"/>
  <c r="D106" i="16"/>
  <c r="C106" i="16"/>
  <c r="B106" i="16"/>
  <c r="S106" i="11"/>
  <c r="R106" i="11"/>
  <c r="P106" i="11"/>
  <c r="O106" i="11"/>
  <c r="N106" i="11"/>
  <c r="K106" i="11"/>
  <c r="H106" i="11"/>
  <c r="T106" i="11" s="1"/>
  <c r="D106" i="11"/>
  <c r="C106" i="11"/>
  <c r="B106" i="11"/>
  <c r="P106" i="12"/>
  <c r="O106" i="12"/>
  <c r="N106" i="12"/>
  <c r="M106" i="12"/>
  <c r="I106" i="12"/>
  <c r="Q106" i="12" s="1"/>
  <c r="D106" i="12"/>
  <c r="C106" i="12"/>
  <c r="B106" i="12"/>
  <c r="P106" i="10"/>
  <c r="O106" i="10"/>
  <c r="M106" i="10"/>
  <c r="I106" i="10"/>
  <c r="Q106" i="10" s="1"/>
  <c r="D106" i="10"/>
  <c r="C106" i="10"/>
  <c r="B106" i="10"/>
  <c r="M106" i="1"/>
  <c r="J106" i="18" s="1"/>
  <c r="L106" i="1"/>
  <c r="D106" i="18" s="1"/>
  <c r="G106" i="1"/>
  <c r="F106" i="1"/>
  <c r="O106" i="1" s="1"/>
  <c r="V106" i="18" s="1"/>
  <c r="Z106" i="18" s="1"/>
  <c r="E106" i="1"/>
  <c r="A106" i="1"/>
  <c r="A106" i="18" s="1"/>
  <c r="Y105" i="18"/>
  <c r="S105" i="18"/>
  <c r="O105" i="18"/>
  <c r="N105" i="18"/>
  <c r="I105" i="18"/>
  <c r="H105" i="18"/>
  <c r="C105" i="18"/>
  <c r="B105" i="18"/>
  <c r="Q105" i="15"/>
  <c r="P105" i="15"/>
  <c r="O105" i="15"/>
  <c r="N105" i="15"/>
  <c r="J105" i="15"/>
  <c r="R105" i="15" s="1"/>
  <c r="D105" i="15"/>
  <c r="C105" i="15"/>
  <c r="B105" i="15"/>
  <c r="Q105" i="14"/>
  <c r="P105" i="14"/>
  <c r="O105" i="14"/>
  <c r="N105" i="14"/>
  <c r="J105" i="14"/>
  <c r="R105" i="14" s="1"/>
  <c r="D105" i="14"/>
  <c r="C105" i="14"/>
  <c r="B105" i="14"/>
  <c r="P105" i="13"/>
  <c r="O105" i="13"/>
  <c r="N105" i="13"/>
  <c r="M105" i="13"/>
  <c r="I105" i="13"/>
  <c r="Q105" i="13" s="1"/>
  <c r="D105" i="13"/>
  <c r="C105" i="13"/>
  <c r="B105" i="13"/>
  <c r="R105" i="16"/>
  <c r="Q105" i="16"/>
  <c r="P105" i="16"/>
  <c r="O105" i="16"/>
  <c r="K105" i="16"/>
  <c r="S105" i="16" s="1"/>
  <c r="D105" i="16"/>
  <c r="C105" i="16"/>
  <c r="B105" i="16"/>
  <c r="S105" i="11"/>
  <c r="R105" i="11"/>
  <c r="P105" i="11"/>
  <c r="O105" i="11"/>
  <c r="N105" i="11"/>
  <c r="K105" i="11"/>
  <c r="H105" i="11"/>
  <c r="T105" i="11" s="1"/>
  <c r="D105" i="11"/>
  <c r="C105" i="11"/>
  <c r="B105" i="11"/>
  <c r="P105" i="12"/>
  <c r="O105" i="12"/>
  <c r="N105" i="12"/>
  <c r="M105" i="12"/>
  <c r="G105" i="18" s="1"/>
  <c r="I105" i="12"/>
  <c r="Q105" i="12" s="1"/>
  <c r="D105" i="12"/>
  <c r="C105" i="12"/>
  <c r="B105" i="12"/>
  <c r="P105" i="10"/>
  <c r="O105" i="10"/>
  <c r="M105" i="10"/>
  <c r="M105" i="18" s="1"/>
  <c r="I105" i="10"/>
  <c r="Q105" i="10" s="1"/>
  <c r="D105" i="10"/>
  <c r="C105" i="10"/>
  <c r="B105" i="10"/>
  <c r="M105" i="1"/>
  <c r="J105" i="18" s="1"/>
  <c r="L105" i="1"/>
  <c r="D105" i="18" s="1"/>
  <c r="G105" i="1"/>
  <c r="F105" i="1"/>
  <c r="E105" i="1"/>
  <c r="A105" i="1"/>
  <c r="A105" i="18" s="1"/>
  <c r="Y104" i="18"/>
  <c r="S104" i="18"/>
  <c r="O104" i="18"/>
  <c r="N104" i="18"/>
  <c r="I104" i="18"/>
  <c r="H104" i="18"/>
  <c r="C104" i="18"/>
  <c r="B104" i="18"/>
  <c r="Q104" i="15"/>
  <c r="P104" i="15"/>
  <c r="O104" i="15"/>
  <c r="N104" i="15"/>
  <c r="J104" i="15"/>
  <c r="R104" i="15" s="1"/>
  <c r="D104" i="15"/>
  <c r="C104" i="15"/>
  <c r="B104" i="15"/>
  <c r="Q104" i="14"/>
  <c r="P104" i="14"/>
  <c r="O104" i="14"/>
  <c r="N104" i="14"/>
  <c r="J104" i="14"/>
  <c r="R104" i="14" s="1"/>
  <c r="D104" i="14"/>
  <c r="C104" i="14"/>
  <c r="B104" i="14"/>
  <c r="P104" i="13"/>
  <c r="O104" i="13"/>
  <c r="N104" i="13"/>
  <c r="M104" i="13"/>
  <c r="I104" i="13"/>
  <c r="Q104" i="13" s="1"/>
  <c r="D104" i="13"/>
  <c r="C104" i="13"/>
  <c r="B104" i="13"/>
  <c r="R104" i="16"/>
  <c r="Q104" i="16"/>
  <c r="P104" i="16"/>
  <c r="O104" i="16"/>
  <c r="K104" i="16"/>
  <c r="S104" i="16" s="1"/>
  <c r="D104" i="16"/>
  <c r="C104" i="16"/>
  <c r="B104" i="16"/>
  <c r="S104" i="11"/>
  <c r="R104" i="11"/>
  <c r="P104" i="11"/>
  <c r="O104" i="11"/>
  <c r="N104" i="11"/>
  <c r="K104" i="11"/>
  <c r="H104" i="11"/>
  <c r="T104" i="11" s="1"/>
  <c r="D104" i="11"/>
  <c r="C104" i="11"/>
  <c r="B104" i="11"/>
  <c r="P104" i="12"/>
  <c r="O104" i="12"/>
  <c r="N104" i="12"/>
  <c r="M104" i="12"/>
  <c r="I104" i="12"/>
  <c r="Q104" i="12" s="1"/>
  <c r="D104" i="12"/>
  <c r="C104" i="12"/>
  <c r="B104" i="12"/>
  <c r="P104" i="10"/>
  <c r="O104" i="10"/>
  <c r="M104" i="10"/>
  <c r="M104" i="18" s="1"/>
  <c r="I104" i="10"/>
  <c r="Q104" i="10" s="1"/>
  <c r="D104" i="10"/>
  <c r="C104" i="10"/>
  <c r="B104" i="10"/>
  <c r="M104" i="1"/>
  <c r="J104" i="18" s="1"/>
  <c r="L104" i="1"/>
  <c r="D104" i="18" s="1"/>
  <c r="G104" i="1"/>
  <c r="F104" i="1"/>
  <c r="O104" i="1" s="1"/>
  <c r="V104" i="18" s="1"/>
  <c r="E104" i="1"/>
  <c r="A104" i="1"/>
  <c r="A104" i="18" s="1"/>
  <c r="Y103" i="18"/>
  <c r="S103" i="18"/>
  <c r="O103" i="18"/>
  <c r="N103" i="18"/>
  <c r="I103" i="18"/>
  <c r="H103" i="18"/>
  <c r="C103" i="18"/>
  <c r="B103" i="18"/>
  <c r="Q103" i="15"/>
  <c r="P103" i="15"/>
  <c r="O103" i="15"/>
  <c r="N103" i="15"/>
  <c r="J103" i="15"/>
  <c r="R103" i="15" s="1"/>
  <c r="D103" i="15"/>
  <c r="C103" i="15"/>
  <c r="B103" i="15"/>
  <c r="Q103" i="14"/>
  <c r="P103" i="14"/>
  <c r="O103" i="14"/>
  <c r="N103" i="14"/>
  <c r="J103" i="14"/>
  <c r="R103" i="14" s="1"/>
  <c r="D103" i="14"/>
  <c r="C103" i="14"/>
  <c r="B103" i="14"/>
  <c r="P103" i="13"/>
  <c r="O103" i="13"/>
  <c r="N103" i="13"/>
  <c r="M103" i="13"/>
  <c r="I103" i="13"/>
  <c r="Q103" i="13" s="1"/>
  <c r="D103" i="13"/>
  <c r="C103" i="13"/>
  <c r="B103" i="13"/>
  <c r="R103" i="16"/>
  <c r="Q103" i="16"/>
  <c r="P103" i="16"/>
  <c r="O103" i="16"/>
  <c r="K103" i="16"/>
  <c r="S103" i="16" s="1"/>
  <c r="D103" i="16"/>
  <c r="C103" i="16"/>
  <c r="B103" i="16"/>
  <c r="S103" i="11"/>
  <c r="R103" i="11"/>
  <c r="P103" i="11"/>
  <c r="O103" i="11"/>
  <c r="N103" i="11"/>
  <c r="K103" i="11"/>
  <c r="H103" i="11"/>
  <c r="T103" i="11" s="1"/>
  <c r="D103" i="11"/>
  <c r="C103" i="11"/>
  <c r="B103" i="11"/>
  <c r="P103" i="12"/>
  <c r="O103" i="12"/>
  <c r="N103" i="12"/>
  <c r="M103" i="12"/>
  <c r="I103" i="12"/>
  <c r="Q103" i="12" s="1"/>
  <c r="D103" i="12"/>
  <c r="C103" i="12"/>
  <c r="B103" i="12"/>
  <c r="P103" i="10"/>
  <c r="O103" i="10"/>
  <c r="M103" i="10"/>
  <c r="M103" i="18" s="1"/>
  <c r="I103" i="10"/>
  <c r="Q103" i="10" s="1"/>
  <c r="D103" i="10"/>
  <c r="C103" i="10"/>
  <c r="B103" i="10"/>
  <c r="M103" i="1"/>
  <c r="J103" i="18" s="1"/>
  <c r="L103" i="1"/>
  <c r="D103" i="18" s="1"/>
  <c r="G103" i="1"/>
  <c r="F103" i="1"/>
  <c r="E103" i="1"/>
  <c r="A103" i="1"/>
  <c r="A103" i="18" s="1"/>
  <c r="Y102" i="18"/>
  <c r="S102" i="18"/>
  <c r="O102" i="18"/>
  <c r="N102" i="18"/>
  <c r="I102" i="18"/>
  <c r="H102" i="18"/>
  <c r="C102" i="18"/>
  <c r="B102" i="18"/>
  <c r="Q102" i="15"/>
  <c r="P102" i="15"/>
  <c r="O102" i="15"/>
  <c r="N102" i="15"/>
  <c r="J102" i="15"/>
  <c r="R102" i="15" s="1"/>
  <c r="D102" i="15"/>
  <c r="C102" i="15"/>
  <c r="B102" i="15"/>
  <c r="Q102" i="14"/>
  <c r="P102" i="14"/>
  <c r="O102" i="14"/>
  <c r="N102" i="14"/>
  <c r="J102" i="14"/>
  <c r="R102" i="14" s="1"/>
  <c r="D102" i="14"/>
  <c r="C102" i="14"/>
  <c r="B102" i="14"/>
  <c r="P102" i="13"/>
  <c r="O102" i="13"/>
  <c r="N102" i="13"/>
  <c r="M102" i="13"/>
  <c r="I102" i="13"/>
  <c r="Q102" i="13" s="1"/>
  <c r="D102" i="13"/>
  <c r="C102" i="13"/>
  <c r="B102" i="13"/>
  <c r="R102" i="16"/>
  <c r="Q102" i="16"/>
  <c r="P102" i="16"/>
  <c r="O102" i="16"/>
  <c r="K102" i="16"/>
  <c r="S102" i="16" s="1"/>
  <c r="D102" i="16"/>
  <c r="C102" i="16"/>
  <c r="B102" i="16"/>
  <c r="S102" i="11"/>
  <c r="R102" i="11"/>
  <c r="P102" i="11"/>
  <c r="O102" i="11"/>
  <c r="N102" i="11"/>
  <c r="K102" i="11"/>
  <c r="H102" i="11"/>
  <c r="T102" i="11" s="1"/>
  <c r="D102" i="11"/>
  <c r="C102" i="11"/>
  <c r="B102" i="11"/>
  <c r="P102" i="12"/>
  <c r="O102" i="12"/>
  <c r="N102" i="12"/>
  <c r="M102" i="12"/>
  <c r="I102" i="12"/>
  <c r="Q102" i="12" s="1"/>
  <c r="D102" i="12"/>
  <c r="C102" i="12"/>
  <c r="B102" i="12"/>
  <c r="P102" i="10"/>
  <c r="O102" i="10"/>
  <c r="M102" i="10"/>
  <c r="I102" i="10"/>
  <c r="Q102" i="10" s="1"/>
  <c r="D102" i="10"/>
  <c r="C102" i="10"/>
  <c r="B102" i="10"/>
  <c r="M102" i="1"/>
  <c r="J102" i="18" s="1"/>
  <c r="L102" i="1"/>
  <c r="D102" i="18" s="1"/>
  <c r="G102" i="1"/>
  <c r="F102" i="1"/>
  <c r="O102" i="1" s="1"/>
  <c r="V102" i="18" s="1"/>
  <c r="Z102" i="18" s="1"/>
  <c r="E102" i="1"/>
  <c r="A102" i="1"/>
  <c r="A102" i="18" s="1"/>
  <c r="Y101" i="18"/>
  <c r="S101" i="18"/>
  <c r="O101" i="18"/>
  <c r="N101" i="18"/>
  <c r="I101" i="18"/>
  <c r="H101" i="18"/>
  <c r="C101" i="18"/>
  <c r="B101" i="18"/>
  <c r="Q101" i="15"/>
  <c r="P101" i="15"/>
  <c r="O101" i="15"/>
  <c r="N101" i="15"/>
  <c r="J101" i="15"/>
  <c r="R101" i="15" s="1"/>
  <c r="D101" i="15"/>
  <c r="C101" i="15"/>
  <c r="B101" i="15"/>
  <c r="Q101" i="14"/>
  <c r="P101" i="14"/>
  <c r="O101" i="14"/>
  <c r="N101" i="14"/>
  <c r="J101" i="14"/>
  <c r="R101" i="14" s="1"/>
  <c r="D101" i="14"/>
  <c r="C101" i="14"/>
  <c r="B101" i="14"/>
  <c r="P101" i="13"/>
  <c r="O101" i="13"/>
  <c r="N101" i="13"/>
  <c r="M101" i="13"/>
  <c r="I101" i="13"/>
  <c r="Q101" i="13" s="1"/>
  <c r="D101" i="13"/>
  <c r="C101" i="13"/>
  <c r="B101" i="13"/>
  <c r="R101" i="16"/>
  <c r="Q101" i="16"/>
  <c r="P101" i="16"/>
  <c r="O101" i="16"/>
  <c r="K101" i="16"/>
  <c r="S101" i="16" s="1"/>
  <c r="D101" i="16"/>
  <c r="C101" i="16"/>
  <c r="B101" i="16"/>
  <c r="S101" i="11"/>
  <c r="R101" i="11"/>
  <c r="P101" i="11"/>
  <c r="O101" i="11"/>
  <c r="N101" i="11"/>
  <c r="K101" i="11"/>
  <c r="H101" i="11"/>
  <c r="T101" i="11" s="1"/>
  <c r="D101" i="11"/>
  <c r="C101" i="11"/>
  <c r="B101" i="11"/>
  <c r="P101" i="12"/>
  <c r="O101" i="12"/>
  <c r="N101" i="12"/>
  <c r="M101" i="12"/>
  <c r="G101" i="18" s="1"/>
  <c r="I101" i="12"/>
  <c r="Q101" i="12" s="1"/>
  <c r="D101" i="12"/>
  <c r="C101" i="12"/>
  <c r="B101" i="12"/>
  <c r="P101" i="10"/>
  <c r="O101" i="10"/>
  <c r="M101" i="10"/>
  <c r="M101" i="18" s="1"/>
  <c r="I101" i="10"/>
  <c r="Q101" i="10" s="1"/>
  <c r="D101" i="10"/>
  <c r="C101" i="10"/>
  <c r="B101" i="10"/>
  <c r="M101" i="1"/>
  <c r="J101" i="18" s="1"/>
  <c r="L101" i="1"/>
  <c r="D101" i="18" s="1"/>
  <c r="G101" i="1"/>
  <c r="F101" i="1"/>
  <c r="O101" i="1" s="1"/>
  <c r="V101" i="18" s="1"/>
  <c r="E101" i="1"/>
  <c r="A101" i="1"/>
  <c r="A101" i="18" s="1"/>
  <c r="Y100" i="18"/>
  <c r="S100" i="18"/>
  <c r="O100" i="18"/>
  <c r="N100" i="18"/>
  <c r="I100" i="18"/>
  <c r="H100" i="18"/>
  <c r="C100" i="18"/>
  <c r="B100" i="18"/>
  <c r="Q100" i="15"/>
  <c r="P100" i="15"/>
  <c r="O100" i="15"/>
  <c r="N100" i="15"/>
  <c r="J100" i="15"/>
  <c r="R100" i="15" s="1"/>
  <c r="D100" i="15"/>
  <c r="C100" i="15"/>
  <c r="B100" i="15"/>
  <c r="Q100" i="14"/>
  <c r="P100" i="14"/>
  <c r="O100" i="14"/>
  <c r="N100" i="14"/>
  <c r="J100" i="14"/>
  <c r="R100" i="14" s="1"/>
  <c r="D100" i="14"/>
  <c r="C100" i="14"/>
  <c r="B100" i="14"/>
  <c r="P100" i="13"/>
  <c r="O100" i="13"/>
  <c r="N100" i="13"/>
  <c r="M100" i="13"/>
  <c r="I100" i="13"/>
  <c r="Q100" i="13" s="1"/>
  <c r="D100" i="13"/>
  <c r="C100" i="13"/>
  <c r="B100" i="13"/>
  <c r="R100" i="16"/>
  <c r="Q100" i="16"/>
  <c r="P100" i="16"/>
  <c r="O100" i="16"/>
  <c r="K100" i="16"/>
  <c r="S100" i="16" s="1"/>
  <c r="D100" i="16"/>
  <c r="C100" i="16"/>
  <c r="B100" i="16"/>
  <c r="S100" i="11"/>
  <c r="R100" i="11"/>
  <c r="P100" i="11"/>
  <c r="O100" i="11"/>
  <c r="N100" i="11"/>
  <c r="K100" i="11"/>
  <c r="H100" i="11"/>
  <c r="T100" i="11" s="1"/>
  <c r="D100" i="11"/>
  <c r="C100" i="11"/>
  <c r="B100" i="11"/>
  <c r="P100" i="12"/>
  <c r="O100" i="12"/>
  <c r="N100" i="12"/>
  <c r="M100" i="12"/>
  <c r="I100" i="12"/>
  <c r="Q100" i="12" s="1"/>
  <c r="D100" i="12"/>
  <c r="C100" i="12"/>
  <c r="B100" i="12"/>
  <c r="P100" i="10"/>
  <c r="O100" i="10"/>
  <c r="M100" i="10"/>
  <c r="I100" i="10"/>
  <c r="Q100" i="10" s="1"/>
  <c r="D100" i="10"/>
  <c r="C100" i="10"/>
  <c r="B100" i="10"/>
  <c r="M100" i="1"/>
  <c r="J100" i="18" s="1"/>
  <c r="L100" i="1"/>
  <c r="D100" i="18" s="1"/>
  <c r="G100" i="1"/>
  <c r="F100" i="1"/>
  <c r="O100" i="1" s="1"/>
  <c r="V100" i="18" s="1"/>
  <c r="E100" i="1"/>
  <c r="A100" i="1"/>
  <c r="A100" i="18" s="1"/>
  <c r="Y99" i="18"/>
  <c r="S99" i="18"/>
  <c r="O99" i="18"/>
  <c r="N99" i="18"/>
  <c r="I99" i="18"/>
  <c r="H99" i="18"/>
  <c r="C99" i="18"/>
  <c r="B99" i="18"/>
  <c r="Q99" i="15"/>
  <c r="P99" i="15"/>
  <c r="O99" i="15"/>
  <c r="N99" i="15"/>
  <c r="J99" i="15"/>
  <c r="R99" i="15" s="1"/>
  <c r="D99" i="15"/>
  <c r="C99" i="15"/>
  <c r="B99" i="15"/>
  <c r="Q99" i="14"/>
  <c r="P99" i="14"/>
  <c r="O99" i="14"/>
  <c r="N99" i="14"/>
  <c r="J99" i="14"/>
  <c r="R99" i="14" s="1"/>
  <c r="D99" i="14"/>
  <c r="C99" i="14"/>
  <c r="B99" i="14"/>
  <c r="P99" i="13"/>
  <c r="O99" i="13"/>
  <c r="N99" i="13"/>
  <c r="M99" i="13"/>
  <c r="I99" i="13"/>
  <c r="Q99" i="13" s="1"/>
  <c r="D99" i="13"/>
  <c r="C99" i="13"/>
  <c r="B99" i="13"/>
  <c r="R99" i="16"/>
  <c r="Q99" i="16"/>
  <c r="P99" i="16"/>
  <c r="O99" i="16"/>
  <c r="K99" i="16"/>
  <c r="S99" i="16" s="1"/>
  <c r="D99" i="16"/>
  <c r="C99" i="16"/>
  <c r="B99" i="16"/>
  <c r="S99" i="11"/>
  <c r="R99" i="11"/>
  <c r="P99" i="11"/>
  <c r="O99" i="11"/>
  <c r="Q99" i="11" s="1"/>
  <c r="N99" i="11"/>
  <c r="K99" i="11"/>
  <c r="H99" i="11"/>
  <c r="T99" i="11" s="1"/>
  <c r="D99" i="11"/>
  <c r="C99" i="11"/>
  <c r="B99" i="11"/>
  <c r="P99" i="12"/>
  <c r="O99" i="12"/>
  <c r="N99" i="12"/>
  <c r="M99" i="12"/>
  <c r="I99" i="12"/>
  <c r="Q99" i="12" s="1"/>
  <c r="D99" i="12"/>
  <c r="C99" i="12"/>
  <c r="B99" i="12"/>
  <c r="P99" i="10"/>
  <c r="O99" i="10"/>
  <c r="M99" i="10"/>
  <c r="I99" i="10"/>
  <c r="Q99" i="10" s="1"/>
  <c r="D99" i="10"/>
  <c r="C99" i="10"/>
  <c r="B99" i="10"/>
  <c r="M99" i="1"/>
  <c r="J99" i="18" s="1"/>
  <c r="L99" i="1"/>
  <c r="D99" i="18" s="1"/>
  <c r="G99" i="1"/>
  <c r="F99" i="1"/>
  <c r="E99" i="1"/>
  <c r="A99" i="1"/>
  <c r="A99" i="18" s="1"/>
  <c r="Y98" i="18"/>
  <c r="S98" i="18"/>
  <c r="O98" i="18"/>
  <c r="N98" i="18"/>
  <c r="I98" i="18"/>
  <c r="H98" i="18"/>
  <c r="C98" i="18"/>
  <c r="B98" i="18"/>
  <c r="Q98" i="15"/>
  <c r="P98" i="15"/>
  <c r="O98" i="15"/>
  <c r="N98" i="15"/>
  <c r="J98" i="15"/>
  <c r="R98" i="15" s="1"/>
  <c r="D98" i="15"/>
  <c r="C98" i="15"/>
  <c r="B98" i="15"/>
  <c r="Q98" i="14"/>
  <c r="P98" i="14"/>
  <c r="O98" i="14"/>
  <c r="N98" i="14"/>
  <c r="J98" i="14"/>
  <c r="R98" i="14" s="1"/>
  <c r="D98" i="14"/>
  <c r="C98" i="14"/>
  <c r="B98" i="14"/>
  <c r="P98" i="13"/>
  <c r="O98" i="13"/>
  <c r="N98" i="13"/>
  <c r="M98" i="13"/>
  <c r="I98" i="13"/>
  <c r="Q98" i="13" s="1"/>
  <c r="D98" i="13"/>
  <c r="C98" i="13"/>
  <c r="B98" i="13"/>
  <c r="R98" i="16"/>
  <c r="Q98" i="16"/>
  <c r="P98" i="16"/>
  <c r="O98" i="16"/>
  <c r="K98" i="16"/>
  <c r="S98" i="16" s="1"/>
  <c r="D98" i="16"/>
  <c r="C98" i="16"/>
  <c r="B98" i="16"/>
  <c r="S98" i="11"/>
  <c r="R98" i="11"/>
  <c r="P98" i="11"/>
  <c r="O98" i="11"/>
  <c r="N98" i="11"/>
  <c r="K98" i="11"/>
  <c r="H98" i="11"/>
  <c r="T98" i="11" s="1"/>
  <c r="D98" i="11"/>
  <c r="C98" i="11"/>
  <c r="B98" i="11"/>
  <c r="P98" i="12"/>
  <c r="O98" i="12"/>
  <c r="N98" i="12"/>
  <c r="M98" i="12"/>
  <c r="I98" i="12"/>
  <c r="Q98" i="12" s="1"/>
  <c r="D98" i="12"/>
  <c r="C98" i="12"/>
  <c r="B98" i="12"/>
  <c r="P98" i="10"/>
  <c r="O98" i="10"/>
  <c r="M98" i="10"/>
  <c r="I98" i="10"/>
  <c r="Q98" i="10" s="1"/>
  <c r="D98" i="10"/>
  <c r="C98" i="10"/>
  <c r="B98" i="10"/>
  <c r="M98" i="1"/>
  <c r="J98" i="18" s="1"/>
  <c r="L98" i="1"/>
  <c r="D98" i="18" s="1"/>
  <c r="G98" i="1"/>
  <c r="F98" i="1"/>
  <c r="E98" i="1"/>
  <c r="A98" i="1"/>
  <c r="A98" i="15" s="1"/>
  <c r="Y97" i="18"/>
  <c r="S97" i="18"/>
  <c r="O97" i="18"/>
  <c r="N97" i="18"/>
  <c r="I97" i="18"/>
  <c r="H97" i="18"/>
  <c r="C97" i="18"/>
  <c r="B97" i="18"/>
  <c r="Q97" i="15"/>
  <c r="P97" i="15"/>
  <c r="O97" i="15"/>
  <c r="N97" i="15"/>
  <c r="J97" i="15"/>
  <c r="R97" i="15" s="1"/>
  <c r="D97" i="15"/>
  <c r="C97" i="15"/>
  <c r="B97" i="15"/>
  <c r="Q97" i="14"/>
  <c r="P97" i="14"/>
  <c r="O97" i="14"/>
  <c r="N97" i="14"/>
  <c r="J97" i="14"/>
  <c r="R97" i="14" s="1"/>
  <c r="D97" i="14"/>
  <c r="C97" i="14"/>
  <c r="B97" i="14"/>
  <c r="P97" i="13"/>
  <c r="O97" i="13"/>
  <c r="N97" i="13"/>
  <c r="M97" i="13"/>
  <c r="I97" i="13"/>
  <c r="Q97" i="13" s="1"/>
  <c r="D97" i="13"/>
  <c r="C97" i="13"/>
  <c r="B97" i="13"/>
  <c r="R97" i="16"/>
  <c r="Q97" i="16"/>
  <c r="P97" i="16"/>
  <c r="O97" i="16"/>
  <c r="K97" i="16"/>
  <c r="S97" i="16" s="1"/>
  <c r="D97" i="16"/>
  <c r="C97" i="16"/>
  <c r="B97" i="16"/>
  <c r="S97" i="11"/>
  <c r="R97" i="11"/>
  <c r="P97" i="11"/>
  <c r="O97" i="11"/>
  <c r="N97" i="11"/>
  <c r="K97" i="11"/>
  <c r="H97" i="11"/>
  <c r="T97" i="11" s="1"/>
  <c r="D97" i="11"/>
  <c r="C97" i="11"/>
  <c r="B97" i="11"/>
  <c r="P97" i="12"/>
  <c r="O97" i="12"/>
  <c r="N97" i="12"/>
  <c r="M97" i="12"/>
  <c r="G97" i="18" s="1"/>
  <c r="I97" i="12"/>
  <c r="Q97" i="12" s="1"/>
  <c r="D97" i="12"/>
  <c r="C97" i="12"/>
  <c r="B97" i="12"/>
  <c r="P97" i="10"/>
  <c r="O97" i="10"/>
  <c r="M97" i="10"/>
  <c r="M97" i="18" s="1"/>
  <c r="I97" i="10"/>
  <c r="Q97" i="10" s="1"/>
  <c r="D97" i="10"/>
  <c r="C97" i="10"/>
  <c r="B97" i="10"/>
  <c r="M97" i="1"/>
  <c r="J97" i="18" s="1"/>
  <c r="L97" i="1"/>
  <c r="D97" i="18" s="1"/>
  <c r="G97" i="1"/>
  <c r="F97" i="1"/>
  <c r="E97" i="1"/>
  <c r="A97" i="1"/>
  <c r="A97" i="15" s="1"/>
  <c r="Y96" i="18"/>
  <c r="S96" i="18"/>
  <c r="O96" i="18"/>
  <c r="N96" i="18"/>
  <c r="I96" i="18"/>
  <c r="H96" i="18"/>
  <c r="C96" i="18"/>
  <c r="B96" i="18"/>
  <c r="Q96" i="15"/>
  <c r="P96" i="15"/>
  <c r="O96" i="15"/>
  <c r="N96" i="15"/>
  <c r="J96" i="15"/>
  <c r="R96" i="15" s="1"/>
  <c r="D96" i="15"/>
  <c r="C96" i="15"/>
  <c r="B96" i="15"/>
  <c r="Q96" i="14"/>
  <c r="P96" i="14"/>
  <c r="O96" i="14"/>
  <c r="N96" i="14"/>
  <c r="J96" i="14"/>
  <c r="R96" i="14" s="1"/>
  <c r="D96" i="14"/>
  <c r="C96" i="14"/>
  <c r="B96" i="14"/>
  <c r="P96" i="13"/>
  <c r="O96" i="13"/>
  <c r="N96" i="13"/>
  <c r="M96" i="13"/>
  <c r="I96" i="13"/>
  <c r="Q96" i="13" s="1"/>
  <c r="D96" i="13"/>
  <c r="C96" i="13"/>
  <c r="B96" i="13"/>
  <c r="R96" i="16"/>
  <c r="Q96" i="16"/>
  <c r="P96" i="16"/>
  <c r="O96" i="16"/>
  <c r="K96" i="16"/>
  <c r="S96" i="16" s="1"/>
  <c r="D96" i="16"/>
  <c r="C96" i="16"/>
  <c r="B96" i="16"/>
  <c r="S96" i="11"/>
  <c r="R96" i="11"/>
  <c r="P96" i="11"/>
  <c r="O96" i="11"/>
  <c r="N96" i="11"/>
  <c r="K96" i="11"/>
  <c r="H96" i="11"/>
  <c r="T96" i="11" s="1"/>
  <c r="D96" i="11"/>
  <c r="C96" i="11"/>
  <c r="B96" i="11"/>
  <c r="P96" i="12"/>
  <c r="O96" i="12"/>
  <c r="N96" i="12"/>
  <c r="M96" i="12"/>
  <c r="I96" i="12"/>
  <c r="Q96" i="12" s="1"/>
  <c r="D96" i="12"/>
  <c r="C96" i="12"/>
  <c r="B96" i="12"/>
  <c r="P96" i="10"/>
  <c r="O96" i="10"/>
  <c r="M96" i="10"/>
  <c r="I96" i="10"/>
  <c r="Q96" i="10" s="1"/>
  <c r="D96" i="10"/>
  <c r="C96" i="10"/>
  <c r="B96" i="10"/>
  <c r="M96" i="1"/>
  <c r="J96" i="18" s="1"/>
  <c r="L96" i="1"/>
  <c r="D96" i="18" s="1"/>
  <c r="G96" i="1"/>
  <c r="F96" i="1"/>
  <c r="E96" i="1"/>
  <c r="A96" i="1"/>
  <c r="A96" i="16" s="1"/>
  <c r="Y95" i="18"/>
  <c r="S95" i="18"/>
  <c r="O95" i="18"/>
  <c r="N95" i="18"/>
  <c r="I95" i="18"/>
  <c r="H95" i="18"/>
  <c r="C95" i="18"/>
  <c r="B95" i="18"/>
  <c r="Q95" i="15"/>
  <c r="P95" i="15"/>
  <c r="O95" i="15"/>
  <c r="N95" i="15"/>
  <c r="J95" i="15"/>
  <c r="R95" i="15" s="1"/>
  <c r="D95" i="15"/>
  <c r="C95" i="15"/>
  <c r="B95" i="15"/>
  <c r="Q95" i="14"/>
  <c r="P95" i="14"/>
  <c r="O95" i="14"/>
  <c r="N95" i="14"/>
  <c r="J95" i="14"/>
  <c r="R95" i="14" s="1"/>
  <c r="D95" i="14"/>
  <c r="C95" i="14"/>
  <c r="B95" i="14"/>
  <c r="P95" i="13"/>
  <c r="O95" i="13"/>
  <c r="N95" i="13"/>
  <c r="M95" i="13"/>
  <c r="I95" i="13"/>
  <c r="Q95" i="13" s="1"/>
  <c r="D95" i="13"/>
  <c r="C95" i="13"/>
  <c r="B95" i="13"/>
  <c r="R95" i="16"/>
  <c r="Q95" i="16"/>
  <c r="P95" i="16"/>
  <c r="O95" i="16"/>
  <c r="K95" i="16"/>
  <c r="S95" i="16" s="1"/>
  <c r="D95" i="16"/>
  <c r="C95" i="16"/>
  <c r="B95" i="16"/>
  <c r="S95" i="11"/>
  <c r="R95" i="11"/>
  <c r="P95" i="11"/>
  <c r="O95" i="11"/>
  <c r="Q95" i="11" s="1"/>
  <c r="N95" i="11"/>
  <c r="K95" i="11"/>
  <c r="H95" i="11"/>
  <c r="T95" i="11" s="1"/>
  <c r="D95" i="11"/>
  <c r="C95" i="11"/>
  <c r="B95" i="11"/>
  <c r="P95" i="12"/>
  <c r="O95" i="12"/>
  <c r="N95" i="12"/>
  <c r="M95" i="12"/>
  <c r="I95" i="12"/>
  <c r="Q95" i="12" s="1"/>
  <c r="D95" i="12"/>
  <c r="C95" i="12"/>
  <c r="B95" i="12"/>
  <c r="P95" i="10"/>
  <c r="O95" i="10"/>
  <c r="M95" i="10"/>
  <c r="M95" i="18" s="1"/>
  <c r="I95" i="10"/>
  <c r="Q95" i="10" s="1"/>
  <c r="D95" i="10"/>
  <c r="C95" i="10"/>
  <c r="B95" i="10"/>
  <c r="M95" i="1"/>
  <c r="J95" i="18" s="1"/>
  <c r="L95" i="1"/>
  <c r="D95" i="18" s="1"/>
  <c r="G95" i="1"/>
  <c r="F95" i="1"/>
  <c r="E95" i="1"/>
  <c r="A95" i="1"/>
  <c r="A95" i="18" s="1"/>
  <c r="Y94" i="18"/>
  <c r="S94" i="18"/>
  <c r="O94" i="18"/>
  <c r="N94" i="18"/>
  <c r="I94" i="18"/>
  <c r="H94" i="18"/>
  <c r="C94" i="18"/>
  <c r="B94" i="18"/>
  <c r="Q94" i="15"/>
  <c r="P94" i="15"/>
  <c r="O94" i="15"/>
  <c r="N94" i="15"/>
  <c r="J94" i="15"/>
  <c r="R94" i="15" s="1"/>
  <c r="D94" i="15"/>
  <c r="C94" i="15"/>
  <c r="B94" i="15"/>
  <c r="Q94" i="14"/>
  <c r="P94" i="14"/>
  <c r="O94" i="14"/>
  <c r="N94" i="14"/>
  <c r="J94" i="14"/>
  <c r="R94" i="14" s="1"/>
  <c r="D94" i="14"/>
  <c r="C94" i="14"/>
  <c r="B94" i="14"/>
  <c r="P94" i="13"/>
  <c r="O94" i="13"/>
  <c r="N94" i="13"/>
  <c r="M94" i="13"/>
  <c r="I94" i="13"/>
  <c r="Q94" i="13" s="1"/>
  <c r="D94" i="13"/>
  <c r="C94" i="13"/>
  <c r="B94" i="13"/>
  <c r="R94" i="16"/>
  <c r="Q94" i="16"/>
  <c r="P94" i="16"/>
  <c r="O94" i="16"/>
  <c r="K94" i="16"/>
  <c r="S94" i="16" s="1"/>
  <c r="D94" i="16"/>
  <c r="C94" i="16"/>
  <c r="B94" i="16"/>
  <c r="S94" i="11"/>
  <c r="R94" i="11"/>
  <c r="P94" i="11"/>
  <c r="O94" i="11"/>
  <c r="N94" i="11"/>
  <c r="K94" i="11"/>
  <c r="H94" i="11"/>
  <c r="T94" i="11" s="1"/>
  <c r="D94" i="11"/>
  <c r="C94" i="11"/>
  <c r="B94" i="11"/>
  <c r="P94" i="12"/>
  <c r="O94" i="12"/>
  <c r="N94" i="12"/>
  <c r="M94" i="12"/>
  <c r="I94" i="12"/>
  <c r="Q94" i="12" s="1"/>
  <c r="D94" i="12"/>
  <c r="C94" i="12"/>
  <c r="B94" i="12"/>
  <c r="P94" i="10"/>
  <c r="O94" i="10"/>
  <c r="M94" i="10"/>
  <c r="M94" i="18" s="1"/>
  <c r="I94" i="10"/>
  <c r="Q94" i="10" s="1"/>
  <c r="D94" i="10"/>
  <c r="C94" i="10"/>
  <c r="B94" i="10"/>
  <c r="M94" i="1"/>
  <c r="J94" i="18" s="1"/>
  <c r="L94" i="1"/>
  <c r="D94" i="18" s="1"/>
  <c r="G94" i="1"/>
  <c r="F94" i="1"/>
  <c r="E94" i="1"/>
  <c r="A94" i="1"/>
  <c r="A94" i="18" s="1"/>
  <c r="Y93" i="18"/>
  <c r="S93" i="18"/>
  <c r="O93" i="18"/>
  <c r="N93" i="18"/>
  <c r="I93" i="18"/>
  <c r="H93" i="18"/>
  <c r="C93" i="18"/>
  <c r="B93" i="18"/>
  <c r="Q93" i="15"/>
  <c r="P93" i="15"/>
  <c r="O93" i="15"/>
  <c r="N93" i="15"/>
  <c r="J93" i="15"/>
  <c r="R93" i="15" s="1"/>
  <c r="D93" i="15"/>
  <c r="C93" i="15"/>
  <c r="B93" i="15"/>
  <c r="Q93" i="14"/>
  <c r="P93" i="14"/>
  <c r="O93" i="14"/>
  <c r="N93" i="14"/>
  <c r="J93" i="14"/>
  <c r="R93" i="14" s="1"/>
  <c r="D93" i="14"/>
  <c r="C93" i="14"/>
  <c r="B93" i="14"/>
  <c r="P93" i="13"/>
  <c r="O93" i="13"/>
  <c r="N93" i="13"/>
  <c r="M93" i="13"/>
  <c r="I93" i="13"/>
  <c r="Q93" i="13" s="1"/>
  <c r="D93" i="13"/>
  <c r="C93" i="13"/>
  <c r="B93" i="13"/>
  <c r="R93" i="16"/>
  <c r="Q93" i="16"/>
  <c r="P93" i="16"/>
  <c r="O93" i="16"/>
  <c r="K93" i="16"/>
  <c r="S93" i="16" s="1"/>
  <c r="D93" i="16"/>
  <c r="C93" i="16"/>
  <c r="B93" i="16"/>
  <c r="S93" i="11"/>
  <c r="R93" i="11"/>
  <c r="P93" i="11"/>
  <c r="O93" i="11"/>
  <c r="N93" i="11"/>
  <c r="K93" i="11"/>
  <c r="H93" i="11"/>
  <c r="T93" i="11" s="1"/>
  <c r="D93" i="11"/>
  <c r="C93" i="11"/>
  <c r="B93" i="11"/>
  <c r="P93" i="12"/>
  <c r="O93" i="12"/>
  <c r="N93" i="12"/>
  <c r="M93" i="12"/>
  <c r="G93" i="18" s="1"/>
  <c r="I93" i="12"/>
  <c r="Q93" i="12" s="1"/>
  <c r="D93" i="12"/>
  <c r="C93" i="12"/>
  <c r="B93" i="12"/>
  <c r="P93" i="10"/>
  <c r="O93" i="10"/>
  <c r="M93" i="10"/>
  <c r="M93" i="18" s="1"/>
  <c r="I93" i="10"/>
  <c r="Q93" i="10" s="1"/>
  <c r="D93" i="10"/>
  <c r="C93" i="10"/>
  <c r="B93" i="10"/>
  <c r="M93" i="1"/>
  <c r="J93" i="18" s="1"/>
  <c r="L93" i="1"/>
  <c r="D93" i="18" s="1"/>
  <c r="G93" i="1"/>
  <c r="F93" i="1"/>
  <c r="E93" i="1"/>
  <c r="N93" i="1" s="1"/>
  <c r="P93" i="18" s="1"/>
  <c r="A93" i="1"/>
  <c r="A93" i="18" s="1"/>
  <c r="Y92" i="18"/>
  <c r="S92" i="18"/>
  <c r="O92" i="18"/>
  <c r="N92" i="18"/>
  <c r="I92" i="18"/>
  <c r="H92" i="18"/>
  <c r="C92" i="18"/>
  <c r="B92" i="18"/>
  <c r="Q92" i="15"/>
  <c r="P92" i="15"/>
  <c r="O92" i="15"/>
  <c r="N92" i="15"/>
  <c r="J92" i="15"/>
  <c r="R92" i="15" s="1"/>
  <c r="D92" i="15"/>
  <c r="C92" i="15"/>
  <c r="B92" i="15"/>
  <c r="Q92" i="14"/>
  <c r="P92" i="14"/>
  <c r="O92" i="14"/>
  <c r="N92" i="14"/>
  <c r="J92" i="14"/>
  <c r="R92" i="14" s="1"/>
  <c r="D92" i="14"/>
  <c r="C92" i="14"/>
  <c r="B92" i="14"/>
  <c r="P92" i="13"/>
  <c r="O92" i="13"/>
  <c r="N92" i="13"/>
  <c r="M92" i="13"/>
  <c r="I92" i="13"/>
  <c r="Q92" i="13" s="1"/>
  <c r="D92" i="13"/>
  <c r="C92" i="13"/>
  <c r="B92" i="13"/>
  <c r="R92" i="16"/>
  <c r="Q92" i="16"/>
  <c r="P92" i="16"/>
  <c r="O92" i="16"/>
  <c r="K92" i="16"/>
  <c r="S92" i="16" s="1"/>
  <c r="D92" i="16"/>
  <c r="C92" i="16"/>
  <c r="B92" i="16"/>
  <c r="S92" i="11"/>
  <c r="R92" i="11"/>
  <c r="P92" i="11"/>
  <c r="O92" i="11"/>
  <c r="N92" i="11"/>
  <c r="K92" i="11"/>
  <c r="H92" i="11"/>
  <c r="T92" i="11" s="1"/>
  <c r="D92" i="11"/>
  <c r="C92" i="11"/>
  <c r="B92" i="11"/>
  <c r="P92" i="12"/>
  <c r="O92" i="12"/>
  <c r="N92" i="12"/>
  <c r="M92" i="12"/>
  <c r="I92" i="12"/>
  <c r="Q92" i="12" s="1"/>
  <c r="D92" i="12"/>
  <c r="C92" i="12"/>
  <c r="B92" i="12"/>
  <c r="P92" i="10"/>
  <c r="O92" i="10"/>
  <c r="M92" i="10"/>
  <c r="I92" i="10"/>
  <c r="Q92" i="10" s="1"/>
  <c r="D92" i="10"/>
  <c r="C92" i="10"/>
  <c r="B92" i="10"/>
  <c r="M92" i="1"/>
  <c r="J92" i="18" s="1"/>
  <c r="L92" i="1"/>
  <c r="D92" i="18" s="1"/>
  <c r="G92" i="1"/>
  <c r="F92" i="1"/>
  <c r="E92" i="1"/>
  <c r="A92" i="1"/>
  <c r="A92" i="18" s="1"/>
  <c r="Y91" i="18"/>
  <c r="S91" i="18"/>
  <c r="O91" i="18"/>
  <c r="N91" i="18"/>
  <c r="I91" i="18"/>
  <c r="H91" i="18"/>
  <c r="C91" i="18"/>
  <c r="B91" i="18"/>
  <c r="Q91" i="15"/>
  <c r="P91" i="15"/>
  <c r="O91" i="15"/>
  <c r="N91" i="15"/>
  <c r="J91" i="15"/>
  <c r="R91" i="15" s="1"/>
  <c r="D91" i="15"/>
  <c r="C91" i="15"/>
  <c r="B91" i="15"/>
  <c r="Q91" i="14"/>
  <c r="P91" i="14"/>
  <c r="O91" i="14"/>
  <c r="N91" i="14"/>
  <c r="J91" i="14"/>
  <c r="R91" i="14" s="1"/>
  <c r="D91" i="14"/>
  <c r="C91" i="14"/>
  <c r="B91" i="14"/>
  <c r="P91" i="13"/>
  <c r="O91" i="13"/>
  <c r="N91" i="13"/>
  <c r="M91" i="13"/>
  <c r="I91" i="13"/>
  <c r="Q91" i="13" s="1"/>
  <c r="D91" i="13"/>
  <c r="C91" i="13"/>
  <c r="B91" i="13"/>
  <c r="R91" i="16"/>
  <c r="Q91" i="16"/>
  <c r="P91" i="16"/>
  <c r="O91" i="16"/>
  <c r="K91" i="16"/>
  <c r="S91" i="16" s="1"/>
  <c r="D91" i="16"/>
  <c r="C91" i="16"/>
  <c r="B91" i="16"/>
  <c r="S91" i="11"/>
  <c r="R91" i="11"/>
  <c r="P91" i="11"/>
  <c r="O91" i="11"/>
  <c r="N91" i="11"/>
  <c r="K91" i="11"/>
  <c r="H91" i="11"/>
  <c r="T91" i="11" s="1"/>
  <c r="D91" i="11"/>
  <c r="C91" i="11"/>
  <c r="B91" i="11"/>
  <c r="P91" i="12"/>
  <c r="O91" i="12"/>
  <c r="N91" i="12"/>
  <c r="M91" i="12"/>
  <c r="I91" i="12"/>
  <c r="Q91" i="12" s="1"/>
  <c r="D91" i="12"/>
  <c r="C91" i="12"/>
  <c r="B91" i="12"/>
  <c r="P91" i="10"/>
  <c r="O91" i="10"/>
  <c r="M91" i="10"/>
  <c r="I91" i="10"/>
  <c r="Q91" i="10" s="1"/>
  <c r="D91" i="10"/>
  <c r="C91" i="10"/>
  <c r="B91" i="10"/>
  <c r="M91" i="1"/>
  <c r="J91" i="18" s="1"/>
  <c r="L91" i="1"/>
  <c r="D91" i="18" s="1"/>
  <c r="G91" i="1"/>
  <c r="F91" i="1"/>
  <c r="E91" i="1"/>
  <c r="A91" i="1"/>
  <c r="A91" i="13" s="1"/>
  <c r="Y90" i="18"/>
  <c r="S90" i="18"/>
  <c r="O90" i="18"/>
  <c r="N90" i="18"/>
  <c r="I90" i="18"/>
  <c r="H90" i="18"/>
  <c r="C90" i="18"/>
  <c r="B90" i="18"/>
  <c r="Q90" i="15"/>
  <c r="P90" i="15"/>
  <c r="O90" i="15"/>
  <c r="N90" i="15"/>
  <c r="J90" i="15"/>
  <c r="R90" i="15" s="1"/>
  <c r="D90" i="15"/>
  <c r="C90" i="15"/>
  <c r="B90" i="15"/>
  <c r="Q90" i="14"/>
  <c r="P90" i="14"/>
  <c r="O90" i="14"/>
  <c r="N90" i="14"/>
  <c r="J90" i="14"/>
  <c r="R90" i="14" s="1"/>
  <c r="D90" i="14"/>
  <c r="C90" i="14"/>
  <c r="B90" i="14"/>
  <c r="P90" i="13"/>
  <c r="O90" i="13"/>
  <c r="N90" i="13"/>
  <c r="M90" i="13"/>
  <c r="I90" i="13"/>
  <c r="Q90" i="13" s="1"/>
  <c r="D90" i="13"/>
  <c r="C90" i="13"/>
  <c r="B90" i="13"/>
  <c r="R90" i="16"/>
  <c r="Q90" i="16"/>
  <c r="P90" i="16"/>
  <c r="O90" i="16"/>
  <c r="K90" i="16"/>
  <c r="S90" i="16" s="1"/>
  <c r="D90" i="16"/>
  <c r="C90" i="16"/>
  <c r="B90" i="16"/>
  <c r="S90" i="11"/>
  <c r="R90" i="11"/>
  <c r="P90" i="11"/>
  <c r="O90" i="11"/>
  <c r="N90" i="11"/>
  <c r="K90" i="11"/>
  <c r="H90" i="11"/>
  <c r="T90" i="11" s="1"/>
  <c r="D90" i="11"/>
  <c r="C90" i="11"/>
  <c r="B90" i="11"/>
  <c r="P90" i="12"/>
  <c r="O90" i="12"/>
  <c r="N90" i="12"/>
  <c r="M90" i="12"/>
  <c r="I90" i="12"/>
  <c r="Q90" i="12" s="1"/>
  <c r="D90" i="12"/>
  <c r="C90" i="12"/>
  <c r="B90" i="12"/>
  <c r="P90" i="10"/>
  <c r="O90" i="10"/>
  <c r="M90" i="10"/>
  <c r="M90" i="18" s="1"/>
  <c r="I90" i="10"/>
  <c r="Q90" i="10" s="1"/>
  <c r="D90" i="10"/>
  <c r="C90" i="10"/>
  <c r="B90" i="10"/>
  <c r="M90" i="1"/>
  <c r="J90" i="18" s="1"/>
  <c r="L90" i="1"/>
  <c r="D90" i="18" s="1"/>
  <c r="G90" i="1"/>
  <c r="F90" i="1"/>
  <c r="E90" i="1"/>
  <c r="A90" i="1"/>
  <c r="A90" i="13" s="1"/>
  <c r="Y89" i="18"/>
  <c r="S89" i="18"/>
  <c r="O89" i="18"/>
  <c r="N89" i="18"/>
  <c r="I89" i="18"/>
  <c r="H89" i="18"/>
  <c r="C89" i="18"/>
  <c r="B89" i="18"/>
  <c r="Q89" i="15"/>
  <c r="P89" i="15"/>
  <c r="O89" i="15"/>
  <c r="N89" i="15"/>
  <c r="J89" i="15"/>
  <c r="R89" i="15" s="1"/>
  <c r="D89" i="15"/>
  <c r="C89" i="15"/>
  <c r="B89" i="15"/>
  <c r="Q89" i="14"/>
  <c r="P89" i="14"/>
  <c r="O89" i="14"/>
  <c r="N89" i="14"/>
  <c r="J89" i="14"/>
  <c r="R89" i="14" s="1"/>
  <c r="D89" i="14"/>
  <c r="C89" i="14"/>
  <c r="B89" i="14"/>
  <c r="P89" i="13"/>
  <c r="O89" i="13"/>
  <c r="N89" i="13"/>
  <c r="M89" i="13"/>
  <c r="I89" i="13"/>
  <c r="Q89" i="13" s="1"/>
  <c r="D89" i="13"/>
  <c r="C89" i="13"/>
  <c r="B89" i="13"/>
  <c r="R89" i="16"/>
  <c r="Q89" i="16"/>
  <c r="P89" i="16"/>
  <c r="O89" i="16"/>
  <c r="K89" i="16"/>
  <c r="S89" i="16" s="1"/>
  <c r="D89" i="16"/>
  <c r="C89" i="16"/>
  <c r="B89" i="16"/>
  <c r="S89" i="11"/>
  <c r="R89" i="11"/>
  <c r="P89" i="11"/>
  <c r="O89" i="11"/>
  <c r="N89" i="11"/>
  <c r="K89" i="11"/>
  <c r="H89" i="11"/>
  <c r="T89" i="11" s="1"/>
  <c r="D89" i="11"/>
  <c r="C89" i="11"/>
  <c r="B89" i="11"/>
  <c r="P89" i="12"/>
  <c r="O89" i="12"/>
  <c r="N89" i="12"/>
  <c r="M89" i="12"/>
  <c r="G89" i="18" s="1"/>
  <c r="I89" i="12"/>
  <c r="Q89" i="12" s="1"/>
  <c r="D89" i="12"/>
  <c r="C89" i="12"/>
  <c r="B89" i="12"/>
  <c r="P89" i="10"/>
  <c r="O89" i="10"/>
  <c r="M89" i="10"/>
  <c r="M89" i="18" s="1"/>
  <c r="I89" i="10"/>
  <c r="Q89" i="10" s="1"/>
  <c r="D89" i="10"/>
  <c r="C89" i="10"/>
  <c r="B89" i="10"/>
  <c r="M89" i="1"/>
  <c r="J89" i="18" s="1"/>
  <c r="L89" i="1"/>
  <c r="D89" i="18" s="1"/>
  <c r="G89" i="1"/>
  <c r="F89" i="1"/>
  <c r="E89" i="1"/>
  <c r="A89" i="1"/>
  <c r="A89" i="15" s="1"/>
  <c r="Y88" i="18"/>
  <c r="S88" i="18"/>
  <c r="O88" i="18"/>
  <c r="N88" i="18"/>
  <c r="I88" i="18"/>
  <c r="H88" i="18"/>
  <c r="C88" i="18"/>
  <c r="B88" i="18"/>
  <c r="Q88" i="15"/>
  <c r="P88" i="15"/>
  <c r="O88" i="15"/>
  <c r="N88" i="15"/>
  <c r="J88" i="15"/>
  <c r="R88" i="15" s="1"/>
  <c r="D88" i="15"/>
  <c r="C88" i="15"/>
  <c r="B88" i="15"/>
  <c r="Q88" i="14"/>
  <c r="P88" i="14"/>
  <c r="O88" i="14"/>
  <c r="N88" i="14"/>
  <c r="J88" i="14"/>
  <c r="R88" i="14" s="1"/>
  <c r="D88" i="14"/>
  <c r="C88" i="14"/>
  <c r="B88" i="14"/>
  <c r="P88" i="13"/>
  <c r="O88" i="13"/>
  <c r="N88" i="13"/>
  <c r="M88" i="13"/>
  <c r="I88" i="13"/>
  <c r="Q88" i="13" s="1"/>
  <c r="D88" i="13"/>
  <c r="C88" i="13"/>
  <c r="B88" i="13"/>
  <c r="R88" i="16"/>
  <c r="Q88" i="16"/>
  <c r="P88" i="16"/>
  <c r="O88" i="16"/>
  <c r="K88" i="16"/>
  <c r="S88" i="16" s="1"/>
  <c r="D88" i="16"/>
  <c r="C88" i="16"/>
  <c r="B88" i="16"/>
  <c r="S88" i="11"/>
  <c r="R88" i="11"/>
  <c r="P88" i="11"/>
  <c r="O88" i="11"/>
  <c r="N88" i="11"/>
  <c r="K88" i="11"/>
  <c r="H88" i="11"/>
  <c r="T88" i="11" s="1"/>
  <c r="D88" i="11"/>
  <c r="C88" i="11"/>
  <c r="B88" i="11"/>
  <c r="P88" i="12"/>
  <c r="O88" i="12"/>
  <c r="N88" i="12"/>
  <c r="M88" i="12"/>
  <c r="I88" i="12"/>
  <c r="Q88" i="12" s="1"/>
  <c r="D88" i="12"/>
  <c r="C88" i="12"/>
  <c r="B88" i="12"/>
  <c r="P88" i="10"/>
  <c r="O88" i="10"/>
  <c r="M88" i="10"/>
  <c r="I88" i="10"/>
  <c r="Q88" i="10" s="1"/>
  <c r="D88" i="10"/>
  <c r="C88" i="10"/>
  <c r="B88" i="10"/>
  <c r="M88" i="1"/>
  <c r="J88" i="18" s="1"/>
  <c r="L88" i="1"/>
  <c r="D88" i="18" s="1"/>
  <c r="G88" i="1"/>
  <c r="F88" i="1"/>
  <c r="E88" i="1"/>
  <c r="A88" i="1"/>
  <c r="A88" i="15" s="1"/>
  <c r="Y87" i="18"/>
  <c r="S87" i="18"/>
  <c r="O87" i="18"/>
  <c r="N87" i="18"/>
  <c r="I87" i="18"/>
  <c r="H87" i="18"/>
  <c r="C87" i="18"/>
  <c r="B87" i="18"/>
  <c r="Q87" i="15"/>
  <c r="P87" i="15"/>
  <c r="O87" i="15"/>
  <c r="N87" i="15"/>
  <c r="J87" i="15"/>
  <c r="R87" i="15" s="1"/>
  <c r="D87" i="15"/>
  <c r="C87" i="15"/>
  <c r="B87" i="15"/>
  <c r="Q87" i="14"/>
  <c r="P87" i="14"/>
  <c r="O87" i="14"/>
  <c r="N87" i="14"/>
  <c r="J87" i="14"/>
  <c r="R87" i="14" s="1"/>
  <c r="D87" i="14"/>
  <c r="C87" i="14"/>
  <c r="B87" i="14"/>
  <c r="P87" i="13"/>
  <c r="O87" i="13"/>
  <c r="N87" i="13"/>
  <c r="M87" i="13"/>
  <c r="I87" i="13"/>
  <c r="Q87" i="13" s="1"/>
  <c r="D87" i="13"/>
  <c r="C87" i="13"/>
  <c r="B87" i="13"/>
  <c r="R87" i="16"/>
  <c r="Q87" i="16"/>
  <c r="P87" i="16"/>
  <c r="O87" i="16"/>
  <c r="K87" i="16"/>
  <c r="S87" i="16" s="1"/>
  <c r="D87" i="16"/>
  <c r="C87" i="16"/>
  <c r="B87" i="16"/>
  <c r="S87" i="11"/>
  <c r="R87" i="11"/>
  <c r="P87" i="11"/>
  <c r="O87" i="11"/>
  <c r="Q87" i="11" s="1"/>
  <c r="N87" i="11"/>
  <c r="K87" i="11"/>
  <c r="H87" i="11"/>
  <c r="T87" i="11" s="1"/>
  <c r="D87" i="11"/>
  <c r="C87" i="11"/>
  <c r="B87" i="11"/>
  <c r="P87" i="12"/>
  <c r="O87" i="12"/>
  <c r="N87" i="12"/>
  <c r="M87" i="12"/>
  <c r="I87" i="12"/>
  <c r="Q87" i="12" s="1"/>
  <c r="D87" i="12"/>
  <c r="C87" i="12"/>
  <c r="B87" i="12"/>
  <c r="P87" i="10"/>
  <c r="O87" i="10"/>
  <c r="M87" i="10"/>
  <c r="M87" i="18" s="1"/>
  <c r="I87" i="10"/>
  <c r="Q87" i="10" s="1"/>
  <c r="D87" i="10"/>
  <c r="C87" i="10"/>
  <c r="B87" i="10"/>
  <c r="M87" i="1"/>
  <c r="J87" i="18" s="1"/>
  <c r="L87" i="1"/>
  <c r="D87" i="18" s="1"/>
  <c r="G87" i="1"/>
  <c r="F87" i="1"/>
  <c r="E87" i="1"/>
  <c r="A87" i="1"/>
  <c r="A87" i="15" s="1"/>
  <c r="Y86" i="18"/>
  <c r="S86" i="18"/>
  <c r="O86" i="18"/>
  <c r="N86" i="18"/>
  <c r="I86" i="18"/>
  <c r="H86" i="18"/>
  <c r="C86" i="18"/>
  <c r="B86" i="18"/>
  <c r="Q86" i="15"/>
  <c r="P86" i="15"/>
  <c r="O86" i="15"/>
  <c r="N86" i="15"/>
  <c r="J86" i="15"/>
  <c r="R86" i="15" s="1"/>
  <c r="D86" i="15"/>
  <c r="C86" i="15"/>
  <c r="B86" i="15"/>
  <c r="Q86" i="14"/>
  <c r="P86" i="14"/>
  <c r="O86" i="14"/>
  <c r="N86" i="14"/>
  <c r="J86" i="14"/>
  <c r="R86" i="14" s="1"/>
  <c r="D86" i="14"/>
  <c r="C86" i="14"/>
  <c r="B86" i="14"/>
  <c r="P86" i="13"/>
  <c r="O86" i="13"/>
  <c r="N86" i="13"/>
  <c r="M86" i="13"/>
  <c r="I86" i="13"/>
  <c r="Q86" i="13" s="1"/>
  <c r="D86" i="13"/>
  <c r="C86" i="13"/>
  <c r="B86" i="13"/>
  <c r="R86" i="16"/>
  <c r="Q86" i="16"/>
  <c r="P86" i="16"/>
  <c r="O86" i="16"/>
  <c r="K86" i="16"/>
  <c r="S86" i="16" s="1"/>
  <c r="D86" i="16"/>
  <c r="C86" i="16"/>
  <c r="B86" i="16"/>
  <c r="S86" i="11"/>
  <c r="R86" i="11"/>
  <c r="P86" i="11"/>
  <c r="O86" i="11"/>
  <c r="N86" i="11"/>
  <c r="K86" i="11"/>
  <c r="H86" i="11"/>
  <c r="T86" i="11" s="1"/>
  <c r="D86" i="11"/>
  <c r="C86" i="11"/>
  <c r="B86" i="11"/>
  <c r="P86" i="12"/>
  <c r="O86" i="12"/>
  <c r="N86" i="12"/>
  <c r="M86" i="12"/>
  <c r="I86" i="12"/>
  <c r="Q86" i="12" s="1"/>
  <c r="D86" i="12"/>
  <c r="C86" i="12"/>
  <c r="B86" i="12"/>
  <c r="P86" i="10"/>
  <c r="O86" i="10"/>
  <c r="M86" i="10"/>
  <c r="I86" i="10"/>
  <c r="Q86" i="10" s="1"/>
  <c r="D86" i="10"/>
  <c r="C86" i="10"/>
  <c r="B86" i="10"/>
  <c r="M86" i="1"/>
  <c r="J86" i="18" s="1"/>
  <c r="L86" i="1"/>
  <c r="D86" i="18" s="1"/>
  <c r="G86" i="1"/>
  <c r="F86" i="1"/>
  <c r="E86" i="1"/>
  <c r="A86" i="1"/>
  <c r="A86" i="15" s="1"/>
  <c r="Y85" i="18"/>
  <c r="S85" i="18"/>
  <c r="O85" i="18"/>
  <c r="N85" i="18"/>
  <c r="I85" i="18"/>
  <c r="H85" i="18"/>
  <c r="C85" i="18"/>
  <c r="B85" i="18"/>
  <c r="Q85" i="15"/>
  <c r="P85" i="15"/>
  <c r="O85" i="15"/>
  <c r="N85" i="15"/>
  <c r="J85" i="15"/>
  <c r="R85" i="15" s="1"/>
  <c r="D85" i="15"/>
  <c r="C85" i="15"/>
  <c r="B85" i="15"/>
  <c r="Q85" i="14"/>
  <c r="P85" i="14"/>
  <c r="O85" i="14"/>
  <c r="N85" i="14"/>
  <c r="J85" i="14"/>
  <c r="R85" i="14" s="1"/>
  <c r="D85" i="14"/>
  <c r="C85" i="14"/>
  <c r="B85" i="14"/>
  <c r="P85" i="13"/>
  <c r="O85" i="13"/>
  <c r="N85" i="13"/>
  <c r="M85" i="13"/>
  <c r="I85" i="13"/>
  <c r="Q85" i="13" s="1"/>
  <c r="D85" i="13"/>
  <c r="C85" i="13"/>
  <c r="B85" i="13"/>
  <c r="R85" i="16"/>
  <c r="Q85" i="16"/>
  <c r="P85" i="16"/>
  <c r="O85" i="16"/>
  <c r="K85" i="16"/>
  <c r="S85" i="16" s="1"/>
  <c r="D85" i="16"/>
  <c r="C85" i="16"/>
  <c r="B85" i="16"/>
  <c r="S85" i="11"/>
  <c r="R85" i="11"/>
  <c r="P85" i="11"/>
  <c r="O85" i="11"/>
  <c r="N85" i="11"/>
  <c r="K85" i="11"/>
  <c r="H85" i="11"/>
  <c r="T85" i="11" s="1"/>
  <c r="D85" i="11"/>
  <c r="C85" i="11"/>
  <c r="B85" i="11"/>
  <c r="P85" i="12"/>
  <c r="O85" i="12"/>
  <c r="N85" i="12"/>
  <c r="M85" i="12"/>
  <c r="G85" i="18" s="1"/>
  <c r="I85" i="12"/>
  <c r="Q85" i="12" s="1"/>
  <c r="D85" i="12"/>
  <c r="C85" i="12"/>
  <c r="B85" i="12"/>
  <c r="P85" i="10"/>
  <c r="O85" i="10"/>
  <c r="M85" i="10"/>
  <c r="M85" i="18" s="1"/>
  <c r="I85" i="10"/>
  <c r="Q85" i="10" s="1"/>
  <c r="D85" i="10"/>
  <c r="C85" i="10"/>
  <c r="B85" i="10"/>
  <c r="M85" i="1"/>
  <c r="J85" i="18" s="1"/>
  <c r="L85" i="1"/>
  <c r="D85" i="18" s="1"/>
  <c r="G85" i="1"/>
  <c r="F85" i="1"/>
  <c r="E85" i="1"/>
  <c r="N85" i="1" s="1"/>
  <c r="P85" i="18" s="1"/>
  <c r="A85" i="1"/>
  <c r="A85" i="18" s="1"/>
  <c r="Y84" i="18"/>
  <c r="S84" i="18"/>
  <c r="I84" i="18"/>
  <c r="H84" i="18"/>
  <c r="C84" i="18"/>
  <c r="B84" i="18"/>
  <c r="Q84" i="15"/>
  <c r="P84" i="15"/>
  <c r="O84" i="15"/>
  <c r="N84" i="15"/>
  <c r="J84" i="15"/>
  <c r="R84" i="15" s="1"/>
  <c r="D84" i="15"/>
  <c r="C84" i="15"/>
  <c r="B84" i="15"/>
  <c r="Q84" i="14"/>
  <c r="P84" i="14"/>
  <c r="O84" i="14"/>
  <c r="N84" i="14"/>
  <c r="J84" i="14"/>
  <c r="R84" i="14" s="1"/>
  <c r="D84" i="14"/>
  <c r="C84" i="14"/>
  <c r="B84" i="14"/>
  <c r="P84" i="13"/>
  <c r="O84" i="13"/>
  <c r="N84" i="13"/>
  <c r="M84" i="13"/>
  <c r="I84" i="13"/>
  <c r="Q84" i="13" s="1"/>
  <c r="D84" i="13"/>
  <c r="C84" i="13"/>
  <c r="B84" i="13"/>
  <c r="R84" i="16"/>
  <c r="Q84" i="16"/>
  <c r="P84" i="16"/>
  <c r="O84" i="16"/>
  <c r="K84" i="16"/>
  <c r="S84" i="16" s="1"/>
  <c r="D84" i="16"/>
  <c r="C84" i="16"/>
  <c r="B84" i="16"/>
  <c r="S84" i="11"/>
  <c r="R84" i="11"/>
  <c r="P84" i="11"/>
  <c r="O84" i="11"/>
  <c r="N84" i="11"/>
  <c r="K84" i="11"/>
  <c r="H84" i="11"/>
  <c r="T84" i="11" s="1"/>
  <c r="D84" i="11"/>
  <c r="C84" i="11"/>
  <c r="B84" i="11"/>
  <c r="P84" i="12"/>
  <c r="O84" i="12"/>
  <c r="N84" i="12"/>
  <c r="M84" i="12"/>
  <c r="I84" i="12"/>
  <c r="Q84" i="12" s="1"/>
  <c r="D84" i="12"/>
  <c r="C84" i="12"/>
  <c r="B84" i="12"/>
  <c r="P84" i="10"/>
  <c r="O84" i="10"/>
  <c r="M84" i="10"/>
  <c r="M84" i="18" s="1"/>
  <c r="I84" i="10"/>
  <c r="Q84" i="10" s="1"/>
  <c r="D84" i="10"/>
  <c r="C84" i="10"/>
  <c r="B84" i="10"/>
  <c r="M84" i="1"/>
  <c r="J84" i="18" s="1"/>
  <c r="L84" i="1"/>
  <c r="D84" i="18" s="1"/>
  <c r="G84" i="1"/>
  <c r="F84" i="1"/>
  <c r="E84" i="1"/>
  <c r="A84" i="1"/>
  <c r="A84" i="18" s="1"/>
  <c r="Y83" i="18"/>
  <c r="S83" i="18"/>
  <c r="I83" i="18"/>
  <c r="H83" i="18"/>
  <c r="C83" i="18"/>
  <c r="B83" i="18"/>
  <c r="Q83" i="15"/>
  <c r="P83" i="15"/>
  <c r="O83" i="15"/>
  <c r="N83" i="15"/>
  <c r="J83" i="15"/>
  <c r="R83" i="15" s="1"/>
  <c r="D83" i="15"/>
  <c r="C83" i="15"/>
  <c r="B83" i="15"/>
  <c r="Q83" i="14"/>
  <c r="P83" i="14"/>
  <c r="O83" i="14"/>
  <c r="N83" i="14"/>
  <c r="J83" i="14"/>
  <c r="R83" i="14" s="1"/>
  <c r="D83" i="14"/>
  <c r="C83" i="14"/>
  <c r="B83" i="14"/>
  <c r="P83" i="13"/>
  <c r="O83" i="13"/>
  <c r="N83" i="13"/>
  <c r="M83" i="13"/>
  <c r="I83" i="13"/>
  <c r="Q83" i="13" s="1"/>
  <c r="D83" i="13"/>
  <c r="C83" i="13"/>
  <c r="B83" i="13"/>
  <c r="R83" i="16"/>
  <c r="Q83" i="16"/>
  <c r="P83" i="16"/>
  <c r="O83" i="16"/>
  <c r="K83" i="16"/>
  <c r="S83" i="16" s="1"/>
  <c r="D83" i="16"/>
  <c r="C83" i="16"/>
  <c r="B83" i="16"/>
  <c r="S83" i="11"/>
  <c r="R83" i="11"/>
  <c r="P83" i="11"/>
  <c r="O83" i="11"/>
  <c r="N83" i="11"/>
  <c r="K83" i="11"/>
  <c r="H83" i="11"/>
  <c r="T83" i="11" s="1"/>
  <c r="D83" i="11"/>
  <c r="C83" i="11"/>
  <c r="B83" i="11"/>
  <c r="P83" i="12"/>
  <c r="O83" i="12"/>
  <c r="N83" i="12"/>
  <c r="M83" i="12"/>
  <c r="I83" i="12"/>
  <c r="Q83" i="12" s="1"/>
  <c r="D83" i="12"/>
  <c r="C83" i="12"/>
  <c r="B83" i="12"/>
  <c r="P83" i="10"/>
  <c r="O83" i="10"/>
  <c r="M83" i="10"/>
  <c r="I83" i="10"/>
  <c r="Q83" i="10" s="1"/>
  <c r="D83" i="10"/>
  <c r="C83" i="10"/>
  <c r="B83" i="10"/>
  <c r="M83" i="1"/>
  <c r="J83" i="18" s="1"/>
  <c r="L83" i="1"/>
  <c r="D83" i="18" s="1"/>
  <c r="G83" i="1"/>
  <c r="F83" i="1"/>
  <c r="E83" i="1"/>
  <c r="A83" i="1"/>
  <c r="A83" i="13" s="1"/>
  <c r="Y82" i="18"/>
  <c r="S82" i="18"/>
  <c r="O82" i="18"/>
  <c r="N82" i="18"/>
  <c r="I82" i="18"/>
  <c r="H82" i="18"/>
  <c r="C82" i="18"/>
  <c r="B82" i="18"/>
  <c r="Q82" i="15"/>
  <c r="P82" i="15"/>
  <c r="O82" i="15"/>
  <c r="N82" i="15"/>
  <c r="J82" i="15"/>
  <c r="R82" i="15" s="1"/>
  <c r="D82" i="15"/>
  <c r="C82" i="15"/>
  <c r="B82" i="15"/>
  <c r="Q82" i="14"/>
  <c r="P82" i="14"/>
  <c r="O82" i="14"/>
  <c r="N82" i="14"/>
  <c r="J82" i="14"/>
  <c r="R82" i="14" s="1"/>
  <c r="D82" i="14"/>
  <c r="C82" i="14"/>
  <c r="B82" i="14"/>
  <c r="P82" i="13"/>
  <c r="O82" i="13"/>
  <c r="N82" i="13"/>
  <c r="M82" i="13"/>
  <c r="I82" i="13"/>
  <c r="Q82" i="13" s="1"/>
  <c r="D82" i="13"/>
  <c r="C82" i="13"/>
  <c r="B82" i="13"/>
  <c r="R82" i="16"/>
  <c r="Q82" i="16"/>
  <c r="P82" i="16"/>
  <c r="O82" i="16"/>
  <c r="K82" i="16"/>
  <c r="S82" i="16" s="1"/>
  <c r="D82" i="16"/>
  <c r="C82" i="16"/>
  <c r="B82" i="16"/>
  <c r="S82" i="11"/>
  <c r="R82" i="11"/>
  <c r="P82" i="11"/>
  <c r="O82" i="11"/>
  <c r="N82" i="11"/>
  <c r="K82" i="11"/>
  <c r="H82" i="11"/>
  <c r="T82" i="11" s="1"/>
  <c r="D82" i="11"/>
  <c r="C82" i="11"/>
  <c r="B82" i="11"/>
  <c r="P82" i="12"/>
  <c r="O82" i="12"/>
  <c r="N82" i="12"/>
  <c r="M82" i="12"/>
  <c r="I82" i="12"/>
  <c r="Q82" i="12" s="1"/>
  <c r="D82" i="12"/>
  <c r="C82" i="12"/>
  <c r="B82" i="12"/>
  <c r="P82" i="10"/>
  <c r="O82" i="10"/>
  <c r="M82" i="10"/>
  <c r="M82" i="18" s="1"/>
  <c r="I82" i="10"/>
  <c r="Q82" i="10" s="1"/>
  <c r="D82" i="10"/>
  <c r="C82" i="10"/>
  <c r="B82" i="10"/>
  <c r="M82" i="1"/>
  <c r="J82" i="18" s="1"/>
  <c r="L82" i="1"/>
  <c r="D82" i="18" s="1"/>
  <c r="G82" i="1"/>
  <c r="F82" i="1"/>
  <c r="E82" i="1"/>
  <c r="A82" i="1"/>
  <c r="A82" i="13" s="1"/>
  <c r="Y81" i="18"/>
  <c r="S81" i="18"/>
  <c r="O81" i="18"/>
  <c r="N81" i="18"/>
  <c r="I81" i="18"/>
  <c r="H81" i="18"/>
  <c r="C81" i="18"/>
  <c r="B81" i="18"/>
  <c r="Q81" i="15"/>
  <c r="P81" i="15"/>
  <c r="O81" i="15"/>
  <c r="N81" i="15"/>
  <c r="J81" i="15"/>
  <c r="R81" i="15" s="1"/>
  <c r="D81" i="15"/>
  <c r="C81" i="15"/>
  <c r="B81" i="15"/>
  <c r="Q81" i="14"/>
  <c r="P81" i="14"/>
  <c r="O81" i="14"/>
  <c r="N81" i="14"/>
  <c r="J81" i="14"/>
  <c r="R81" i="14" s="1"/>
  <c r="D81" i="14"/>
  <c r="C81" i="14"/>
  <c r="B81" i="14"/>
  <c r="P81" i="13"/>
  <c r="O81" i="13"/>
  <c r="N81" i="13"/>
  <c r="M81" i="13"/>
  <c r="I81" i="13"/>
  <c r="Q81" i="13" s="1"/>
  <c r="D81" i="13"/>
  <c r="C81" i="13"/>
  <c r="B81" i="13"/>
  <c r="R81" i="16"/>
  <c r="Q81" i="16"/>
  <c r="P81" i="16"/>
  <c r="O81" i="16"/>
  <c r="K81" i="16"/>
  <c r="S81" i="16" s="1"/>
  <c r="D81" i="16"/>
  <c r="C81" i="16"/>
  <c r="B81" i="16"/>
  <c r="S81" i="11"/>
  <c r="R81" i="11"/>
  <c r="P81" i="11"/>
  <c r="O81" i="11"/>
  <c r="N81" i="11"/>
  <c r="K81" i="11"/>
  <c r="H81" i="11"/>
  <c r="T81" i="11" s="1"/>
  <c r="D81" i="11"/>
  <c r="C81" i="11"/>
  <c r="B81" i="11"/>
  <c r="P81" i="12"/>
  <c r="O81" i="12"/>
  <c r="N81" i="12"/>
  <c r="M81" i="12"/>
  <c r="I81" i="12"/>
  <c r="Q81" i="12" s="1"/>
  <c r="D81" i="12"/>
  <c r="C81" i="12"/>
  <c r="B81" i="12"/>
  <c r="P81" i="10"/>
  <c r="O81" i="10"/>
  <c r="M81" i="10"/>
  <c r="I81" i="10"/>
  <c r="Q81" i="10" s="1"/>
  <c r="D81" i="10"/>
  <c r="C81" i="10"/>
  <c r="B81" i="10"/>
  <c r="M81" i="1"/>
  <c r="J81" i="18" s="1"/>
  <c r="L81" i="1"/>
  <c r="D81" i="18" s="1"/>
  <c r="G81" i="1"/>
  <c r="F81" i="1"/>
  <c r="E81" i="1"/>
  <c r="A81" i="1"/>
  <c r="A81" i="18" s="1"/>
  <c r="Y80" i="18"/>
  <c r="S80" i="18"/>
  <c r="I80" i="18"/>
  <c r="H80" i="18"/>
  <c r="C80" i="18"/>
  <c r="B80" i="18"/>
  <c r="Q80" i="15"/>
  <c r="P80" i="15"/>
  <c r="O80" i="15"/>
  <c r="N80" i="15"/>
  <c r="J80" i="15"/>
  <c r="R80" i="15" s="1"/>
  <c r="D80" i="15"/>
  <c r="C80" i="15"/>
  <c r="B80" i="15"/>
  <c r="Q80" i="14"/>
  <c r="P80" i="14"/>
  <c r="O80" i="14"/>
  <c r="N80" i="14"/>
  <c r="J80" i="14"/>
  <c r="R80" i="14" s="1"/>
  <c r="D80" i="14"/>
  <c r="C80" i="14"/>
  <c r="B80" i="14"/>
  <c r="P80" i="13"/>
  <c r="O80" i="13"/>
  <c r="N80" i="13"/>
  <c r="M80" i="13"/>
  <c r="I80" i="13"/>
  <c r="Q80" i="13" s="1"/>
  <c r="D80" i="13"/>
  <c r="C80" i="13"/>
  <c r="B80" i="13"/>
  <c r="R80" i="16"/>
  <c r="Q80" i="16"/>
  <c r="P80" i="16"/>
  <c r="O80" i="16"/>
  <c r="K80" i="16"/>
  <c r="S80" i="16" s="1"/>
  <c r="D80" i="16"/>
  <c r="C80" i="16"/>
  <c r="B80" i="16"/>
  <c r="S80" i="11"/>
  <c r="R80" i="11"/>
  <c r="P80" i="11"/>
  <c r="O80" i="11"/>
  <c r="N80" i="11"/>
  <c r="K80" i="11"/>
  <c r="H80" i="11"/>
  <c r="T80" i="11" s="1"/>
  <c r="D80" i="11"/>
  <c r="C80" i="11"/>
  <c r="B80" i="11"/>
  <c r="P80" i="12"/>
  <c r="O80" i="12"/>
  <c r="N80" i="12"/>
  <c r="M80" i="12"/>
  <c r="I80" i="12"/>
  <c r="Q80" i="12" s="1"/>
  <c r="D80" i="12"/>
  <c r="C80" i="12"/>
  <c r="B80" i="12"/>
  <c r="P80" i="10"/>
  <c r="O80" i="10"/>
  <c r="M80" i="10"/>
  <c r="M80" i="18" s="1"/>
  <c r="I80" i="10"/>
  <c r="Q80" i="10" s="1"/>
  <c r="D80" i="10"/>
  <c r="C80" i="10"/>
  <c r="B80" i="10"/>
  <c r="M80" i="1"/>
  <c r="J80" i="18" s="1"/>
  <c r="L80" i="1"/>
  <c r="D80" i="18" s="1"/>
  <c r="G80" i="1"/>
  <c r="F80" i="1"/>
  <c r="E80" i="1"/>
  <c r="A80" i="1"/>
  <c r="A80" i="15" s="1"/>
  <c r="Y79" i="18"/>
  <c r="S79" i="18"/>
  <c r="I79" i="18"/>
  <c r="H79" i="18"/>
  <c r="C79" i="18"/>
  <c r="B79" i="18"/>
  <c r="Q79" i="15"/>
  <c r="P79" i="15"/>
  <c r="O79" i="15"/>
  <c r="N79" i="15"/>
  <c r="J79" i="15"/>
  <c r="R79" i="15" s="1"/>
  <c r="D79" i="15"/>
  <c r="C79" i="15"/>
  <c r="B79" i="15"/>
  <c r="Q79" i="14"/>
  <c r="P79" i="14"/>
  <c r="O79" i="14"/>
  <c r="N79" i="14"/>
  <c r="J79" i="14"/>
  <c r="R79" i="14" s="1"/>
  <c r="D79" i="14"/>
  <c r="C79" i="14"/>
  <c r="B79" i="14"/>
  <c r="P79" i="13"/>
  <c r="O79" i="13"/>
  <c r="N79" i="13"/>
  <c r="M79" i="13"/>
  <c r="I79" i="13"/>
  <c r="Q79" i="13" s="1"/>
  <c r="D79" i="13"/>
  <c r="C79" i="13"/>
  <c r="B79" i="13"/>
  <c r="R79" i="16"/>
  <c r="Q79" i="16"/>
  <c r="P79" i="16"/>
  <c r="O79" i="16"/>
  <c r="K79" i="16"/>
  <c r="S79" i="16" s="1"/>
  <c r="D79" i="16"/>
  <c r="C79" i="16"/>
  <c r="B79" i="16"/>
  <c r="S79" i="11"/>
  <c r="R79" i="11"/>
  <c r="P79" i="11"/>
  <c r="O79" i="11"/>
  <c r="N79" i="11"/>
  <c r="K79" i="11"/>
  <c r="H79" i="11"/>
  <c r="T79" i="11" s="1"/>
  <c r="D79" i="11"/>
  <c r="C79" i="11"/>
  <c r="B79" i="11"/>
  <c r="P79" i="12"/>
  <c r="O79" i="12"/>
  <c r="N79" i="12"/>
  <c r="M79" i="12"/>
  <c r="I79" i="12"/>
  <c r="Q79" i="12" s="1"/>
  <c r="D79" i="12"/>
  <c r="C79" i="12"/>
  <c r="B79" i="12"/>
  <c r="P79" i="10"/>
  <c r="O79" i="10"/>
  <c r="M79" i="10"/>
  <c r="M79" i="18" s="1"/>
  <c r="I79" i="10"/>
  <c r="Q79" i="10" s="1"/>
  <c r="D79" i="10"/>
  <c r="C79" i="10"/>
  <c r="B79" i="10"/>
  <c r="M79" i="1"/>
  <c r="J79" i="18" s="1"/>
  <c r="L79" i="1"/>
  <c r="D79" i="18" s="1"/>
  <c r="G79" i="1"/>
  <c r="F79" i="1"/>
  <c r="E79" i="1"/>
  <c r="A79" i="1"/>
  <c r="A79" i="15" s="1"/>
  <c r="Y78" i="18"/>
  <c r="S78" i="18"/>
  <c r="I78" i="18"/>
  <c r="H78" i="18"/>
  <c r="C78" i="18"/>
  <c r="B78" i="18"/>
  <c r="Q78" i="15"/>
  <c r="P78" i="15"/>
  <c r="O78" i="15"/>
  <c r="N78" i="15"/>
  <c r="J78" i="15"/>
  <c r="R78" i="15" s="1"/>
  <c r="D78" i="15"/>
  <c r="C78" i="15"/>
  <c r="B78" i="15"/>
  <c r="Q78" i="14"/>
  <c r="P78" i="14"/>
  <c r="O78" i="14"/>
  <c r="N78" i="14"/>
  <c r="J78" i="14"/>
  <c r="R78" i="14" s="1"/>
  <c r="D78" i="14"/>
  <c r="C78" i="14"/>
  <c r="B78" i="14"/>
  <c r="P78" i="13"/>
  <c r="O78" i="13"/>
  <c r="N78" i="13"/>
  <c r="M78" i="13"/>
  <c r="I78" i="13"/>
  <c r="Q78" i="13" s="1"/>
  <c r="D78" i="13"/>
  <c r="C78" i="13"/>
  <c r="B78" i="13"/>
  <c r="R78" i="16"/>
  <c r="Q78" i="16"/>
  <c r="P78" i="16"/>
  <c r="O78" i="16"/>
  <c r="K78" i="16"/>
  <c r="S78" i="16" s="1"/>
  <c r="D78" i="16"/>
  <c r="C78" i="16"/>
  <c r="B78" i="16"/>
  <c r="S78" i="11"/>
  <c r="R78" i="11"/>
  <c r="P78" i="11"/>
  <c r="O78" i="11"/>
  <c r="N78" i="11"/>
  <c r="K78" i="11"/>
  <c r="H78" i="11"/>
  <c r="T78" i="11" s="1"/>
  <c r="D78" i="11"/>
  <c r="C78" i="11"/>
  <c r="B78" i="11"/>
  <c r="P78" i="12"/>
  <c r="O78" i="12"/>
  <c r="N78" i="12"/>
  <c r="M78" i="12"/>
  <c r="I78" i="12"/>
  <c r="Q78" i="12" s="1"/>
  <c r="D78" i="12"/>
  <c r="C78" i="12"/>
  <c r="B78" i="12"/>
  <c r="P78" i="10"/>
  <c r="O78" i="10"/>
  <c r="M78" i="10"/>
  <c r="M78" i="18" s="1"/>
  <c r="I78" i="10"/>
  <c r="Q78" i="10" s="1"/>
  <c r="D78" i="10"/>
  <c r="C78" i="10"/>
  <c r="B78" i="10"/>
  <c r="M78" i="1"/>
  <c r="J78" i="18" s="1"/>
  <c r="N78" i="18" s="1"/>
  <c r="L78" i="1"/>
  <c r="D78" i="18" s="1"/>
  <c r="G78" i="1"/>
  <c r="F78" i="1"/>
  <c r="E78" i="1"/>
  <c r="A78" i="1"/>
  <c r="A78" i="15" s="1"/>
  <c r="Y77" i="18"/>
  <c r="S77" i="18"/>
  <c r="O77" i="18"/>
  <c r="N77" i="18"/>
  <c r="I77" i="18"/>
  <c r="H77" i="18"/>
  <c r="C77" i="18"/>
  <c r="B77" i="18"/>
  <c r="Q77" i="15"/>
  <c r="P77" i="15"/>
  <c r="O77" i="15"/>
  <c r="N77" i="15"/>
  <c r="J77" i="15"/>
  <c r="R77" i="15" s="1"/>
  <c r="D77" i="15"/>
  <c r="C77" i="15"/>
  <c r="B77" i="15"/>
  <c r="Q77" i="14"/>
  <c r="P77" i="14"/>
  <c r="O77" i="14"/>
  <c r="N77" i="14"/>
  <c r="J77" i="14"/>
  <c r="R77" i="14" s="1"/>
  <c r="D77" i="14"/>
  <c r="C77" i="14"/>
  <c r="B77" i="14"/>
  <c r="P77" i="13"/>
  <c r="O77" i="13"/>
  <c r="N77" i="13"/>
  <c r="M77" i="13"/>
  <c r="I77" i="13"/>
  <c r="Q77" i="13" s="1"/>
  <c r="D77" i="13"/>
  <c r="C77" i="13"/>
  <c r="B77" i="13"/>
  <c r="R77" i="16"/>
  <c r="Q77" i="16"/>
  <c r="P77" i="16"/>
  <c r="O77" i="16"/>
  <c r="K77" i="16"/>
  <c r="S77" i="16" s="1"/>
  <c r="D77" i="16"/>
  <c r="C77" i="16"/>
  <c r="B77" i="16"/>
  <c r="S77" i="11"/>
  <c r="R77" i="11"/>
  <c r="P77" i="11"/>
  <c r="O77" i="11"/>
  <c r="N77" i="11"/>
  <c r="K77" i="11"/>
  <c r="H77" i="11"/>
  <c r="T77" i="11" s="1"/>
  <c r="D77" i="11"/>
  <c r="C77" i="11"/>
  <c r="B77" i="11"/>
  <c r="P77" i="12"/>
  <c r="O77" i="12"/>
  <c r="N77" i="12"/>
  <c r="M77" i="12"/>
  <c r="I77" i="12"/>
  <c r="Q77" i="12" s="1"/>
  <c r="D77" i="12"/>
  <c r="C77" i="12"/>
  <c r="B77" i="12"/>
  <c r="P77" i="10"/>
  <c r="O77" i="10"/>
  <c r="M77" i="10"/>
  <c r="I77" i="10"/>
  <c r="Q77" i="10" s="1"/>
  <c r="D77" i="10"/>
  <c r="C77" i="10"/>
  <c r="B77" i="10"/>
  <c r="M77" i="1"/>
  <c r="J77" i="18" s="1"/>
  <c r="L77" i="1"/>
  <c r="D77" i="18" s="1"/>
  <c r="G77" i="1"/>
  <c r="F77" i="1"/>
  <c r="E77" i="1"/>
  <c r="A77" i="1"/>
  <c r="A77" i="18" s="1"/>
  <c r="Y76" i="18"/>
  <c r="S76" i="18"/>
  <c r="I76" i="18"/>
  <c r="H76" i="18"/>
  <c r="C76" i="18"/>
  <c r="B76" i="18"/>
  <c r="Q76" i="15"/>
  <c r="P76" i="15"/>
  <c r="O76" i="15"/>
  <c r="N76" i="15"/>
  <c r="J76" i="15"/>
  <c r="R76" i="15" s="1"/>
  <c r="D76" i="15"/>
  <c r="C76" i="15"/>
  <c r="B76" i="15"/>
  <c r="Q76" i="14"/>
  <c r="P76" i="14"/>
  <c r="O76" i="14"/>
  <c r="N76" i="14"/>
  <c r="J76" i="14"/>
  <c r="R76" i="14" s="1"/>
  <c r="D76" i="14"/>
  <c r="C76" i="14"/>
  <c r="B76" i="14"/>
  <c r="P76" i="13"/>
  <c r="O76" i="13"/>
  <c r="N76" i="13"/>
  <c r="M76" i="13"/>
  <c r="I76" i="13"/>
  <c r="Q76" i="13" s="1"/>
  <c r="D76" i="13"/>
  <c r="C76" i="13"/>
  <c r="B76" i="13"/>
  <c r="R76" i="16"/>
  <c r="Q76" i="16"/>
  <c r="P76" i="16"/>
  <c r="O76" i="16"/>
  <c r="K76" i="16"/>
  <c r="S76" i="16" s="1"/>
  <c r="D76" i="16"/>
  <c r="C76" i="16"/>
  <c r="B76" i="16"/>
  <c r="S76" i="11"/>
  <c r="R76" i="11"/>
  <c r="P76" i="11"/>
  <c r="O76" i="11"/>
  <c r="N76" i="11"/>
  <c r="K76" i="11"/>
  <c r="H76" i="11"/>
  <c r="T76" i="11" s="1"/>
  <c r="D76" i="11"/>
  <c r="C76" i="11"/>
  <c r="B76" i="11"/>
  <c r="P76" i="12"/>
  <c r="O76" i="12"/>
  <c r="N76" i="12"/>
  <c r="M76" i="12"/>
  <c r="I76" i="12"/>
  <c r="Q76" i="12" s="1"/>
  <c r="D76" i="12"/>
  <c r="C76" i="12"/>
  <c r="B76" i="12"/>
  <c r="P76" i="10"/>
  <c r="O76" i="10"/>
  <c r="M76" i="10"/>
  <c r="M76" i="18" s="1"/>
  <c r="I76" i="10"/>
  <c r="Q76" i="10" s="1"/>
  <c r="D76" i="10"/>
  <c r="C76" i="10"/>
  <c r="B76" i="10"/>
  <c r="M76" i="1"/>
  <c r="J76" i="18" s="1"/>
  <c r="N76" i="18" s="1"/>
  <c r="L76" i="1"/>
  <c r="D76" i="18" s="1"/>
  <c r="G76" i="1"/>
  <c r="F76" i="1"/>
  <c r="E76" i="1"/>
  <c r="A76" i="1"/>
  <c r="A76" i="15" s="1"/>
  <c r="Y75" i="18"/>
  <c r="S75" i="18"/>
  <c r="C75" i="18"/>
  <c r="B75" i="18"/>
  <c r="Q75" i="15"/>
  <c r="P75" i="15"/>
  <c r="O75" i="15"/>
  <c r="N75" i="15"/>
  <c r="J75" i="15"/>
  <c r="R75" i="15" s="1"/>
  <c r="D75" i="15"/>
  <c r="C75" i="15"/>
  <c r="B75" i="15"/>
  <c r="Q75" i="14"/>
  <c r="P75" i="14"/>
  <c r="O75" i="14"/>
  <c r="N75" i="14"/>
  <c r="J75" i="14"/>
  <c r="R75" i="14" s="1"/>
  <c r="D75" i="14"/>
  <c r="C75" i="14"/>
  <c r="B75" i="14"/>
  <c r="P75" i="13"/>
  <c r="O75" i="13"/>
  <c r="N75" i="13"/>
  <c r="M75" i="13"/>
  <c r="I75" i="13"/>
  <c r="Q75" i="13" s="1"/>
  <c r="D75" i="13"/>
  <c r="C75" i="13"/>
  <c r="B75" i="13"/>
  <c r="R75" i="16"/>
  <c r="Q75" i="16"/>
  <c r="P75" i="16"/>
  <c r="O75" i="16"/>
  <c r="K75" i="16"/>
  <c r="S75" i="16" s="1"/>
  <c r="D75" i="16"/>
  <c r="C75" i="16"/>
  <c r="B75" i="16"/>
  <c r="S75" i="11"/>
  <c r="R75" i="11"/>
  <c r="P75" i="11"/>
  <c r="O75" i="11"/>
  <c r="N75" i="11"/>
  <c r="K75" i="11"/>
  <c r="H75" i="11"/>
  <c r="T75" i="11" s="1"/>
  <c r="D75" i="11"/>
  <c r="C75" i="11"/>
  <c r="B75" i="11"/>
  <c r="P75" i="12"/>
  <c r="O75" i="12"/>
  <c r="N75" i="12"/>
  <c r="M75" i="12"/>
  <c r="I75" i="12"/>
  <c r="Q75" i="12" s="1"/>
  <c r="D75" i="12"/>
  <c r="C75" i="12"/>
  <c r="B75" i="12"/>
  <c r="P75" i="10"/>
  <c r="O75" i="10"/>
  <c r="M75" i="10"/>
  <c r="I75" i="10"/>
  <c r="Q75" i="10" s="1"/>
  <c r="D75" i="10"/>
  <c r="C75" i="10"/>
  <c r="B75" i="10"/>
  <c r="M75" i="1"/>
  <c r="J75" i="18" s="1"/>
  <c r="L75" i="1"/>
  <c r="D75" i="18" s="1"/>
  <c r="G75" i="1"/>
  <c r="F75" i="1"/>
  <c r="E75" i="1"/>
  <c r="A75" i="1"/>
  <c r="A75" i="18" s="1"/>
  <c r="Y74" i="18"/>
  <c r="S74" i="18"/>
  <c r="O74" i="18"/>
  <c r="N74" i="18"/>
  <c r="I74" i="18"/>
  <c r="H74" i="18"/>
  <c r="C74" i="18"/>
  <c r="B74" i="18"/>
  <c r="Q74" i="15"/>
  <c r="P74" i="15"/>
  <c r="O74" i="15"/>
  <c r="N74" i="15"/>
  <c r="J74" i="15"/>
  <c r="R74" i="15" s="1"/>
  <c r="D74" i="15"/>
  <c r="C74" i="15"/>
  <c r="B74" i="15"/>
  <c r="Q74" i="14"/>
  <c r="P74" i="14"/>
  <c r="O74" i="14"/>
  <c r="N74" i="14"/>
  <c r="J74" i="14"/>
  <c r="R74" i="14" s="1"/>
  <c r="D74" i="14"/>
  <c r="C74" i="14"/>
  <c r="B74" i="14"/>
  <c r="P74" i="13"/>
  <c r="O74" i="13"/>
  <c r="N74" i="13"/>
  <c r="M74" i="13"/>
  <c r="I74" i="13"/>
  <c r="Q74" i="13" s="1"/>
  <c r="D74" i="13"/>
  <c r="C74" i="13"/>
  <c r="B74" i="13"/>
  <c r="R74" i="16"/>
  <c r="Q74" i="16"/>
  <c r="P74" i="16"/>
  <c r="O74" i="16"/>
  <c r="K74" i="16"/>
  <c r="S74" i="16" s="1"/>
  <c r="D74" i="16"/>
  <c r="C74" i="16"/>
  <c r="B74" i="16"/>
  <c r="S74" i="11"/>
  <c r="R74" i="11"/>
  <c r="P74" i="11"/>
  <c r="O74" i="11"/>
  <c r="N74" i="11"/>
  <c r="K74" i="11"/>
  <c r="H74" i="11"/>
  <c r="T74" i="11" s="1"/>
  <c r="D74" i="11"/>
  <c r="C74" i="11"/>
  <c r="B74" i="11"/>
  <c r="P74" i="12"/>
  <c r="O74" i="12"/>
  <c r="N74" i="12"/>
  <c r="M74" i="12"/>
  <c r="I74" i="12"/>
  <c r="Q74" i="12" s="1"/>
  <c r="D74" i="12"/>
  <c r="C74" i="12"/>
  <c r="B74" i="12"/>
  <c r="P74" i="10"/>
  <c r="O74" i="10"/>
  <c r="M74" i="10"/>
  <c r="M74" i="18" s="1"/>
  <c r="I74" i="10"/>
  <c r="Q74" i="10" s="1"/>
  <c r="D74" i="10"/>
  <c r="C74" i="10"/>
  <c r="B74" i="10"/>
  <c r="M74" i="1"/>
  <c r="J74" i="18" s="1"/>
  <c r="L74" i="1"/>
  <c r="D74" i="18" s="1"/>
  <c r="G74" i="1"/>
  <c r="F74" i="1"/>
  <c r="E74" i="1"/>
  <c r="A74" i="1"/>
  <c r="A74" i="15" s="1"/>
  <c r="Y73" i="18"/>
  <c r="S73" i="18"/>
  <c r="C73" i="18"/>
  <c r="B73" i="18"/>
  <c r="Q73" i="15"/>
  <c r="P73" i="15"/>
  <c r="O73" i="15"/>
  <c r="N73" i="15"/>
  <c r="J73" i="15"/>
  <c r="R73" i="15" s="1"/>
  <c r="D73" i="15"/>
  <c r="C73" i="15"/>
  <c r="B73" i="15"/>
  <c r="Q73" i="14"/>
  <c r="P73" i="14"/>
  <c r="O73" i="14"/>
  <c r="N73" i="14"/>
  <c r="J73" i="14"/>
  <c r="R73" i="14" s="1"/>
  <c r="D73" i="14"/>
  <c r="C73" i="14"/>
  <c r="B73" i="14"/>
  <c r="P73" i="13"/>
  <c r="O73" i="13"/>
  <c r="N73" i="13"/>
  <c r="M73" i="13"/>
  <c r="I73" i="13"/>
  <c r="Q73" i="13" s="1"/>
  <c r="D73" i="13"/>
  <c r="C73" i="13"/>
  <c r="B73" i="13"/>
  <c r="R73" i="16"/>
  <c r="Q73" i="16"/>
  <c r="P73" i="16"/>
  <c r="O73" i="16"/>
  <c r="K73" i="16"/>
  <c r="S73" i="16" s="1"/>
  <c r="D73" i="16"/>
  <c r="C73" i="16"/>
  <c r="B73" i="16"/>
  <c r="S73" i="11"/>
  <c r="R73" i="11"/>
  <c r="P73" i="11"/>
  <c r="O73" i="11"/>
  <c r="N73" i="11"/>
  <c r="K73" i="11"/>
  <c r="H73" i="11"/>
  <c r="T73" i="11" s="1"/>
  <c r="D73" i="11"/>
  <c r="C73" i="11"/>
  <c r="B73" i="11"/>
  <c r="P73" i="12"/>
  <c r="O73" i="12"/>
  <c r="N73" i="12"/>
  <c r="M73" i="12"/>
  <c r="I73" i="12"/>
  <c r="Q73" i="12" s="1"/>
  <c r="D73" i="12"/>
  <c r="C73" i="12"/>
  <c r="B73" i="12"/>
  <c r="P73" i="10"/>
  <c r="O73" i="10"/>
  <c r="M73" i="10"/>
  <c r="I73" i="10"/>
  <c r="Q73" i="10" s="1"/>
  <c r="D73" i="10"/>
  <c r="C73" i="10"/>
  <c r="B73" i="10"/>
  <c r="M73" i="1"/>
  <c r="J73" i="18" s="1"/>
  <c r="L73" i="1"/>
  <c r="D73" i="18" s="1"/>
  <c r="G73" i="1"/>
  <c r="F73" i="1"/>
  <c r="E73" i="1"/>
  <c r="A73" i="1"/>
  <c r="A73" i="18" s="1"/>
  <c r="Y72" i="18"/>
  <c r="S72" i="18"/>
  <c r="O72" i="18"/>
  <c r="N72" i="18"/>
  <c r="I72" i="18"/>
  <c r="H72" i="18"/>
  <c r="C72" i="18"/>
  <c r="B72" i="18"/>
  <c r="Q72" i="15"/>
  <c r="P72" i="15"/>
  <c r="O72" i="15"/>
  <c r="N72" i="15"/>
  <c r="J72" i="15"/>
  <c r="R72" i="15" s="1"/>
  <c r="D72" i="15"/>
  <c r="C72" i="15"/>
  <c r="B72" i="15"/>
  <c r="Q72" i="14"/>
  <c r="P72" i="14"/>
  <c r="O72" i="14"/>
  <c r="N72" i="14"/>
  <c r="J72" i="14"/>
  <c r="R72" i="14" s="1"/>
  <c r="D72" i="14"/>
  <c r="C72" i="14"/>
  <c r="B72" i="14"/>
  <c r="P72" i="13"/>
  <c r="O72" i="13"/>
  <c r="N72" i="13"/>
  <c r="M72" i="13"/>
  <c r="I72" i="13"/>
  <c r="Q72" i="13" s="1"/>
  <c r="D72" i="13"/>
  <c r="C72" i="13"/>
  <c r="B72" i="13"/>
  <c r="R72" i="16"/>
  <c r="Q72" i="16"/>
  <c r="P72" i="16"/>
  <c r="O72" i="16"/>
  <c r="K72" i="16"/>
  <c r="S72" i="16" s="1"/>
  <c r="D72" i="16"/>
  <c r="C72" i="16"/>
  <c r="B72" i="16"/>
  <c r="S72" i="11"/>
  <c r="R72" i="11"/>
  <c r="P72" i="11"/>
  <c r="O72" i="11"/>
  <c r="N72" i="11"/>
  <c r="K72" i="11"/>
  <c r="H72" i="11"/>
  <c r="T72" i="11" s="1"/>
  <c r="D72" i="11"/>
  <c r="C72" i="11"/>
  <c r="B72" i="11"/>
  <c r="P72" i="12"/>
  <c r="O72" i="12"/>
  <c r="N72" i="12"/>
  <c r="M72" i="12"/>
  <c r="I72" i="12"/>
  <c r="Q72" i="12" s="1"/>
  <c r="D72" i="12"/>
  <c r="C72" i="12"/>
  <c r="B72" i="12"/>
  <c r="P72" i="10"/>
  <c r="O72" i="10"/>
  <c r="M72" i="10"/>
  <c r="M72" i="18" s="1"/>
  <c r="I72" i="10"/>
  <c r="Q72" i="10" s="1"/>
  <c r="D72" i="10"/>
  <c r="C72" i="10"/>
  <c r="B72" i="10"/>
  <c r="M72" i="1"/>
  <c r="J72" i="18" s="1"/>
  <c r="L72" i="1"/>
  <c r="D72" i="18" s="1"/>
  <c r="G72" i="1"/>
  <c r="F72" i="1"/>
  <c r="E72" i="1"/>
  <c r="A72" i="1"/>
  <c r="A72" i="15" s="1"/>
  <c r="Y71" i="18"/>
  <c r="S71" i="18"/>
  <c r="I71" i="18"/>
  <c r="H71" i="18"/>
  <c r="C71" i="18"/>
  <c r="B71" i="18"/>
  <c r="Q71" i="15"/>
  <c r="P71" i="15"/>
  <c r="O71" i="15"/>
  <c r="N71" i="15"/>
  <c r="J71" i="15"/>
  <c r="R71" i="15" s="1"/>
  <c r="D71" i="15"/>
  <c r="C71" i="15"/>
  <c r="B71" i="15"/>
  <c r="Q71" i="14"/>
  <c r="P71" i="14"/>
  <c r="O71" i="14"/>
  <c r="N71" i="14"/>
  <c r="J71" i="14"/>
  <c r="R71" i="14" s="1"/>
  <c r="D71" i="14"/>
  <c r="C71" i="14"/>
  <c r="B71" i="14"/>
  <c r="P71" i="13"/>
  <c r="O71" i="13"/>
  <c r="N71" i="13"/>
  <c r="M71" i="13"/>
  <c r="I71" i="13"/>
  <c r="Q71" i="13" s="1"/>
  <c r="D71" i="13"/>
  <c r="C71" i="13"/>
  <c r="B71" i="13"/>
  <c r="R71" i="16"/>
  <c r="Q71" i="16"/>
  <c r="P71" i="16"/>
  <c r="O71" i="16"/>
  <c r="K71" i="16"/>
  <c r="S71" i="16" s="1"/>
  <c r="D71" i="16"/>
  <c r="C71" i="16"/>
  <c r="B71" i="16"/>
  <c r="S71" i="11"/>
  <c r="R71" i="11"/>
  <c r="P71" i="11"/>
  <c r="O71" i="11"/>
  <c r="N71" i="11"/>
  <c r="K71" i="11"/>
  <c r="H71" i="11"/>
  <c r="T71" i="11" s="1"/>
  <c r="D71" i="11"/>
  <c r="C71" i="11"/>
  <c r="B71" i="11"/>
  <c r="P71" i="12"/>
  <c r="O71" i="12"/>
  <c r="N71" i="12"/>
  <c r="M71" i="12"/>
  <c r="I71" i="12"/>
  <c r="Q71" i="12" s="1"/>
  <c r="D71" i="12"/>
  <c r="C71" i="12"/>
  <c r="B71" i="12"/>
  <c r="P71" i="10"/>
  <c r="O71" i="10"/>
  <c r="M71" i="10"/>
  <c r="M71" i="18" s="1"/>
  <c r="I71" i="10"/>
  <c r="Q71" i="10" s="1"/>
  <c r="D71" i="10"/>
  <c r="C71" i="10"/>
  <c r="B71" i="10"/>
  <c r="M71" i="1"/>
  <c r="J71" i="18" s="1"/>
  <c r="L71" i="1"/>
  <c r="D71" i="18" s="1"/>
  <c r="G71" i="1"/>
  <c r="F71" i="1"/>
  <c r="E71" i="1"/>
  <c r="A71" i="1"/>
  <c r="A71" i="15" s="1"/>
  <c r="Y70" i="18"/>
  <c r="S70" i="18"/>
  <c r="C70" i="18"/>
  <c r="B70" i="18"/>
  <c r="Q70" i="15"/>
  <c r="P70" i="15"/>
  <c r="O70" i="15"/>
  <c r="N70" i="15"/>
  <c r="J70" i="15"/>
  <c r="R70" i="15" s="1"/>
  <c r="D70" i="15"/>
  <c r="C70" i="15"/>
  <c r="B70" i="15"/>
  <c r="Q70" i="14"/>
  <c r="P70" i="14"/>
  <c r="O70" i="14"/>
  <c r="N70" i="14"/>
  <c r="J70" i="14"/>
  <c r="R70" i="14" s="1"/>
  <c r="D70" i="14"/>
  <c r="C70" i="14"/>
  <c r="B70" i="14"/>
  <c r="P70" i="13"/>
  <c r="O70" i="13"/>
  <c r="N70" i="13"/>
  <c r="M70" i="13"/>
  <c r="I70" i="13"/>
  <c r="Q70" i="13" s="1"/>
  <c r="D70" i="13"/>
  <c r="C70" i="13"/>
  <c r="B70" i="13"/>
  <c r="R70" i="16"/>
  <c r="Q70" i="16"/>
  <c r="P70" i="16"/>
  <c r="O70" i="16"/>
  <c r="K70" i="16"/>
  <c r="S70" i="16" s="1"/>
  <c r="D70" i="16"/>
  <c r="C70" i="16"/>
  <c r="B70" i="16"/>
  <c r="S70" i="11"/>
  <c r="R70" i="11"/>
  <c r="P70" i="11"/>
  <c r="O70" i="11"/>
  <c r="N70" i="11"/>
  <c r="K70" i="11"/>
  <c r="H70" i="11"/>
  <c r="T70" i="11" s="1"/>
  <c r="D70" i="11"/>
  <c r="C70" i="11"/>
  <c r="B70" i="11"/>
  <c r="P70" i="12"/>
  <c r="O70" i="12"/>
  <c r="N70" i="12"/>
  <c r="M70" i="12"/>
  <c r="G70" i="18" s="1"/>
  <c r="I70" i="12"/>
  <c r="Q70" i="12" s="1"/>
  <c r="D70" i="12"/>
  <c r="C70" i="12"/>
  <c r="B70" i="12"/>
  <c r="P70" i="10"/>
  <c r="O70" i="10"/>
  <c r="M70" i="10"/>
  <c r="M70" i="18" s="1"/>
  <c r="I70" i="10"/>
  <c r="Q70" i="10" s="1"/>
  <c r="D70" i="10"/>
  <c r="C70" i="10"/>
  <c r="B70" i="10"/>
  <c r="M70" i="1"/>
  <c r="J70" i="18" s="1"/>
  <c r="N70" i="18" s="1"/>
  <c r="L70" i="1"/>
  <c r="D70" i="18" s="1"/>
  <c r="G70" i="1"/>
  <c r="F70" i="1"/>
  <c r="E70" i="1"/>
  <c r="A70" i="1"/>
  <c r="A70" i="15" s="1"/>
  <c r="Y69" i="18"/>
  <c r="S69" i="18"/>
  <c r="O69" i="18"/>
  <c r="N69" i="18"/>
  <c r="C69" i="18"/>
  <c r="B69" i="18"/>
  <c r="Q69" i="15"/>
  <c r="P69" i="15"/>
  <c r="O69" i="15"/>
  <c r="N69" i="15"/>
  <c r="J69" i="15"/>
  <c r="R69" i="15" s="1"/>
  <c r="D69" i="15"/>
  <c r="C69" i="15"/>
  <c r="B69" i="15"/>
  <c r="Q69" i="14"/>
  <c r="P69" i="14"/>
  <c r="O69" i="14"/>
  <c r="N69" i="14"/>
  <c r="J69" i="14"/>
  <c r="R69" i="14" s="1"/>
  <c r="D69" i="14"/>
  <c r="C69" i="14"/>
  <c r="B69" i="14"/>
  <c r="P69" i="13"/>
  <c r="O69" i="13"/>
  <c r="N69" i="13"/>
  <c r="M69" i="13"/>
  <c r="I69" i="13"/>
  <c r="Q69" i="13" s="1"/>
  <c r="D69" i="13"/>
  <c r="C69" i="13"/>
  <c r="B69" i="13"/>
  <c r="R69" i="16"/>
  <c r="Q69" i="16"/>
  <c r="P69" i="16"/>
  <c r="O69" i="16"/>
  <c r="K69" i="16"/>
  <c r="S69" i="16" s="1"/>
  <c r="D69" i="16"/>
  <c r="C69" i="16"/>
  <c r="B69" i="16"/>
  <c r="S69" i="11"/>
  <c r="R69" i="11"/>
  <c r="P69" i="11"/>
  <c r="O69" i="11"/>
  <c r="N69" i="11"/>
  <c r="K69" i="11"/>
  <c r="H69" i="11"/>
  <c r="T69" i="11" s="1"/>
  <c r="D69" i="11"/>
  <c r="C69" i="11"/>
  <c r="B69" i="11"/>
  <c r="P69" i="12"/>
  <c r="O69" i="12"/>
  <c r="N69" i="12"/>
  <c r="M69" i="12"/>
  <c r="I69" i="12"/>
  <c r="Q69" i="12" s="1"/>
  <c r="D69" i="12"/>
  <c r="C69" i="12"/>
  <c r="B69" i="12"/>
  <c r="P69" i="10"/>
  <c r="O69" i="10"/>
  <c r="M69" i="10"/>
  <c r="I69" i="10"/>
  <c r="Q69" i="10" s="1"/>
  <c r="D69" i="10"/>
  <c r="C69" i="10"/>
  <c r="B69" i="10"/>
  <c r="M69" i="1"/>
  <c r="J69" i="18" s="1"/>
  <c r="L69" i="1"/>
  <c r="D69" i="18" s="1"/>
  <c r="G69" i="1"/>
  <c r="F69" i="1"/>
  <c r="E69" i="1"/>
  <c r="A69" i="1"/>
  <c r="A69" i="18" s="1"/>
  <c r="Y68" i="18"/>
  <c r="S68" i="18"/>
  <c r="I68" i="18"/>
  <c r="H68" i="18"/>
  <c r="C68" i="18"/>
  <c r="B68" i="18"/>
  <c r="Q68" i="15"/>
  <c r="P68" i="15"/>
  <c r="O68" i="15"/>
  <c r="N68" i="15"/>
  <c r="J68" i="15"/>
  <c r="R68" i="15" s="1"/>
  <c r="D68" i="15"/>
  <c r="C68" i="15"/>
  <c r="B68" i="15"/>
  <c r="Q68" i="14"/>
  <c r="P68" i="14"/>
  <c r="O68" i="14"/>
  <c r="N68" i="14"/>
  <c r="J68" i="14"/>
  <c r="R68" i="14" s="1"/>
  <c r="D68" i="14"/>
  <c r="C68" i="14"/>
  <c r="B68" i="14"/>
  <c r="P68" i="13"/>
  <c r="O68" i="13"/>
  <c r="N68" i="13"/>
  <c r="M68" i="13"/>
  <c r="I68" i="13"/>
  <c r="Q68" i="13" s="1"/>
  <c r="D68" i="13"/>
  <c r="C68" i="13"/>
  <c r="B68" i="13"/>
  <c r="R68" i="16"/>
  <c r="Q68" i="16"/>
  <c r="P68" i="16"/>
  <c r="O68" i="16"/>
  <c r="K68" i="16"/>
  <c r="S68" i="16" s="1"/>
  <c r="D68" i="16"/>
  <c r="C68" i="16"/>
  <c r="B68" i="16"/>
  <c r="S68" i="11"/>
  <c r="R68" i="11"/>
  <c r="P68" i="11"/>
  <c r="O68" i="11"/>
  <c r="Q68" i="11" s="1"/>
  <c r="N68" i="11"/>
  <c r="K68" i="11"/>
  <c r="H68" i="11"/>
  <c r="T68" i="11" s="1"/>
  <c r="D68" i="11"/>
  <c r="C68" i="11"/>
  <c r="B68" i="11"/>
  <c r="P68" i="12"/>
  <c r="O68" i="12"/>
  <c r="N68" i="12"/>
  <c r="M68" i="12"/>
  <c r="I68" i="12"/>
  <c r="Q68" i="12" s="1"/>
  <c r="D68" i="12"/>
  <c r="C68" i="12"/>
  <c r="B68" i="12"/>
  <c r="P68" i="10"/>
  <c r="O68" i="10"/>
  <c r="M68" i="10"/>
  <c r="I68" i="10"/>
  <c r="Q68" i="10" s="1"/>
  <c r="D68" i="10"/>
  <c r="C68" i="10"/>
  <c r="B68" i="10"/>
  <c r="M68" i="1"/>
  <c r="J68" i="18" s="1"/>
  <c r="L68" i="1"/>
  <c r="D68" i="18" s="1"/>
  <c r="G68" i="1"/>
  <c r="F68" i="1"/>
  <c r="E68" i="1"/>
  <c r="A68" i="1"/>
  <c r="A68" i="14" s="1"/>
  <c r="Y67" i="18"/>
  <c r="S67" i="18"/>
  <c r="O67" i="18"/>
  <c r="N67" i="18"/>
  <c r="I67" i="18"/>
  <c r="H67" i="18"/>
  <c r="C67" i="18"/>
  <c r="B67" i="18"/>
  <c r="Q67" i="15"/>
  <c r="P67" i="15"/>
  <c r="O67" i="15"/>
  <c r="N67" i="15"/>
  <c r="J67" i="15"/>
  <c r="R67" i="15" s="1"/>
  <c r="D67" i="15"/>
  <c r="C67" i="15"/>
  <c r="B67" i="15"/>
  <c r="Q67" i="14"/>
  <c r="P67" i="14"/>
  <c r="O67" i="14"/>
  <c r="N67" i="14"/>
  <c r="J67" i="14"/>
  <c r="R67" i="14" s="1"/>
  <c r="D67" i="14"/>
  <c r="C67" i="14"/>
  <c r="B67" i="14"/>
  <c r="P67" i="13"/>
  <c r="O67" i="13"/>
  <c r="N67" i="13"/>
  <c r="M67" i="13"/>
  <c r="I67" i="13"/>
  <c r="Q67" i="13" s="1"/>
  <c r="D67" i="13"/>
  <c r="C67" i="13"/>
  <c r="B67" i="13"/>
  <c r="R67" i="16"/>
  <c r="Q67" i="16"/>
  <c r="P67" i="16"/>
  <c r="O67" i="16"/>
  <c r="K67" i="16"/>
  <c r="S67" i="16" s="1"/>
  <c r="D67" i="16"/>
  <c r="C67" i="16"/>
  <c r="B67" i="16"/>
  <c r="S67" i="11"/>
  <c r="R67" i="11"/>
  <c r="P67" i="11"/>
  <c r="O67" i="11"/>
  <c r="N67" i="11"/>
  <c r="K67" i="11"/>
  <c r="H67" i="11"/>
  <c r="T67" i="11" s="1"/>
  <c r="D67" i="11"/>
  <c r="C67" i="11"/>
  <c r="B67" i="11"/>
  <c r="P67" i="12"/>
  <c r="O67" i="12"/>
  <c r="N67" i="12"/>
  <c r="M67" i="12"/>
  <c r="I67" i="12"/>
  <c r="Q67" i="12" s="1"/>
  <c r="D67" i="12"/>
  <c r="C67" i="12"/>
  <c r="B67" i="12"/>
  <c r="P67" i="10"/>
  <c r="O67" i="10"/>
  <c r="M67" i="10"/>
  <c r="G67" i="18" s="1"/>
  <c r="I67" i="10"/>
  <c r="Q67" i="10" s="1"/>
  <c r="D67" i="10"/>
  <c r="C67" i="10"/>
  <c r="B67" i="10"/>
  <c r="M67" i="1"/>
  <c r="J67" i="18" s="1"/>
  <c r="L67" i="1"/>
  <c r="D67" i="18" s="1"/>
  <c r="G67" i="1"/>
  <c r="F67" i="1"/>
  <c r="E67" i="1"/>
  <c r="A67" i="1"/>
  <c r="A67" i="15" s="1"/>
  <c r="Y66" i="18"/>
  <c r="S66" i="18"/>
  <c r="I66" i="18"/>
  <c r="H66" i="18"/>
  <c r="C66" i="18"/>
  <c r="B66" i="18"/>
  <c r="Q66" i="15"/>
  <c r="P66" i="15"/>
  <c r="O66" i="15"/>
  <c r="N66" i="15"/>
  <c r="J66" i="15"/>
  <c r="R66" i="15" s="1"/>
  <c r="D66" i="15"/>
  <c r="C66" i="15"/>
  <c r="B66" i="15"/>
  <c r="Q66" i="14"/>
  <c r="P66" i="14"/>
  <c r="O66" i="14"/>
  <c r="N66" i="14"/>
  <c r="J66" i="14"/>
  <c r="R66" i="14" s="1"/>
  <c r="D66" i="14"/>
  <c r="C66" i="14"/>
  <c r="B66" i="14"/>
  <c r="P66" i="13"/>
  <c r="O66" i="13"/>
  <c r="N66" i="13"/>
  <c r="M66" i="13"/>
  <c r="I66" i="13"/>
  <c r="Q66" i="13" s="1"/>
  <c r="D66" i="13"/>
  <c r="C66" i="13"/>
  <c r="B66" i="13"/>
  <c r="R66" i="16"/>
  <c r="Q66" i="16"/>
  <c r="P66" i="16"/>
  <c r="O66" i="16"/>
  <c r="K66" i="16"/>
  <c r="S66" i="16" s="1"/>
  <c r="D66" i="16"/>
  <c r="C66" i="16"/>
  <c r="B66" i="16"/>
  <c r="S66" i="11"/>
  <c r="R66" i="11"/>
  <c r="P66" i="11"/>
  <c r="O66" i="11"/>
  <c r="N66" i="11"/>
  <c r="K66" i="11"/>
  <c r="H66" i="11"/>
  <c r="T66" i="11" s="1"/>
  <c r="D66" i="11"/>
  <c r="C66" i="11"/>
  <c r="B66" i="11"/>
  <c r="P66" i="12"/>
  <c r="O66" i="12"/>
  <c r="N66" i="12"/>
  <c r="M66" i="12"/>
  <c r="I66" i="12"/>
  <c r="Q66" i="12" s="1"/>
  <c r="D66" i="12"/>
  <c r="C66" i="12"/>
  <c r="B66" i="12"/>
  <c r="P66" i="10"/>
  <c r="O66" i="10"/>
  <c r="M66" i="10"/>
  <c r="M66" i="18" s="1"/>
  <c r="I66" i="10"/>
  <c r="Q66" i="10" s="1"/>
  <c r="D66" i="10"/>
  <c r="C66" i="10"/>
  <c r="B66" i="10"/>
  <c r="M66" i="1"/>
  <c r="J66" i="18" s="1"/>
  <c r="L66" i="1"/>
  <c r="D66" i="18" s="1"/>
  <c r="G66" i="1"/>
  <c r="F66" i="1"/>
  <c r="E66" i="1"/>
  <c r="A66" i="1"/>
  <c r="A66" i="15" s="1"/>
  <c r="Y65" i="18"/>
  <c r="S65" i="18"/>
  <c r="O65" i="18"/>
  <c r="N65" i="18"/>
  <c r="I65" i="18"/>
  <c r="H65" i="18"/>
  <c r="C65" i="18"/>
  <c r="B65" i="18"/>
  <c r="Q65" i="15"/>
  <c r="P65" i="15"/>
  <c r="O65" i="15"/>
  <c r="N65" i="15"/>
  <c r="J65" i="15"/>
  <c r="R65" i="15" s="1"/>
  <c r="D65" i="15"/>
  <c r="C65" i="15"/>
  <c r="B65" i="15"/>
  <c r="Q65" i="14"/>
  <c r="P65" i="14"/>
  <c r="O65" i="14"/>
  <c r="N65" i="14"/>
  <c r="J65" i="14"/>
  <c r="R65" i="14" s="1"/>
  <c r="D65" i="14"/>
  <c r="C65" i="14"/>
  <c r="B65" i="14"/>
  <c r="P65" i="13"/>
  <c r="O65" i="13"/>
  <c r="N65" i="13"/>
  <c r="M65" i="13"/>
  <c r="I65" i="13"/>
  <c r="Q65" i="13" s="1"/>
  <c r="D65" i="13"/>
  <c r="C65" i="13"/>
  <c r="B65" i="13"/>
  <c r="R65" i="16"/>
  <c r="Q65" i="16"/>
  <c r="P65" i="16"/>
  <c r="O65" i="16"/>
  <c r="K65" i="16"/>
  <c r="S65" i="16" s="1"/>
  <c r="D65" i="16"/>
  <c r="C65" i="16"/>
  <c r="B65" i="16"/>
  <c r="S65" i="11"/>
  <c r="R65" i="11"/>
  <c r="P65" i="11"/>
  <c r="O65" i="11"/>
  <c r="N65" i="11"/>
  <c r="K65" i="11"/>
  <c r="H65" i="11"/>
  <c r="T65" i="11" s="1"/>
  <c r="D65" i="11"/>
  <c r="C65" i="11"/>
  <c r="B65" i="11"/>
  <c r="P65" i="12"/>
  <c r="O65" i="12"/>
  <c r="N65" i="12"/>
  <c r="M65" i="12"/>
  <c r="I65" i="12"/>
  <c r="Q65" i="12" s="1"/>
  <c r="D65" i="12"/>
  <c r="C65" i="12"/>
  <c r="B65" i="12"/>
  <c r="P65" i="10"/>
  <c r="O65" i="10"/>
  <c r="M65" i="10"/>
  <c r="M65" i="18" s="1"/>
  <c r="I65" i="10"/>
  <c r="Q65" i="10" s="1"/>
  <c r="D65" i="10"/>
  <c r="C65" i="10"/>
  <c r="B65" i="10"/>
  <c r="M65" i="1"/>
  <c r="J65" i="18" s="1"/>
  <c r="L65" i="1"/>
  <c r="D65" i="18" s="1"/>
  <c r="G65" i="1"/>
  <c r="F65" i="1"/>
  <c r="E65" i="1"/>
  <c r="A65" i="1"/>
  <c r="A65" i="15" s="1"/>
  <c r="Y64" i="18"/>
  <c r="S64" i="18"/>
  <c r="O64" i="18"/>
  <c r="N64" i="18"/>
  <c r="I64" i="18"/>
  <c r="H64" i="18"/>
  <c r="C64" i="18"/>
  <c r="B64" i="18"/>
  <c r="Q64" i="15"/>
  <c r="P64" i="15"/>
  <c r="O64" i="15"/>
  <c r="N64" i="15"/>
  <c r="J64" i="15"/>
  <c r="R64" i="15" s="1"/>
  <c r="D64" i="15"/>
  <c r="C64" i="15"/>
  <c r="B64" i="15"/>
  <c r="Q64" i="14"/>
  <c r="P64" i="14"/>
  <c r="O64" i="14"/>
  <c r="N64" i="14"/>
  <c r="J64" i="14"/>
  <c r="R64" i="14" s="1"/>
  <c r="D64" i="14"/>
  <c r="C64" i="14"/>
  <c r="B64" i="14"/>
  <c r="P64" i="13"/>
  <c r="O64" i="13"/>
  <c r="N64" i="13"/>
  <c r="M64" i="13"/>
  <c r="I64" i="13"/>
  <c r="Q64" i="13" s="1"/>
  <c r="D64" i="13"/>
  <c r="C64" i="13"/>
  <c r="B64" i="13"/>
  <c r="R64" i="16"/>
  <c r="Q64" i="16"/>
  <c r="P64" i="16"/>
  <c r="O64" i="16"/>
  <c r="K64" i="16"/>
  <c r="S64" i="16" s="1"/>
  <c r="D64" i="16"/>
  <c r="C64" i="16"/>
  <c r="B64" i="16"/>
  <c r="S64" i="11"/>
  <c r="R64" i="11"/>
  <c r="P64" i="11"/>
  <c r="O64" i="11"/>
  <c r="N64" i="11"/>
  <c r="K64" i="11"/>
  <c r="H64" i="11"/>
  <c r="T64" i="11" s="1"/>
  <c r="D64" i="11"/>
  <c r="C64" i="11"/>
  <c r="B64" i="11"/>
  <c r="P64" i="12"/>
  <c r="O64" i="12"/>
  <c r="N64" i="12"/>
  <c r="M64" i="12"/>
  <c r="I64" i="12"/>
  <c r="Q64" i="12" s="1"/>
  <c r="D64" i="12"/>
  <c r="C64" i="12"/>
  <c r="B64" i="12"/>
  <c r="P64" i="10"/>
  <c r="O64" i="10"/>
  <c r="M64" i="10"/>
  <c r="I64" i="10"/>
  <c r="Q64" i="10" s="1"/>
  <c r="D64" i="10"/>
  <c r="C64" i="10"/>
  <c r="B64" i="10"/>
  <c r="M64" i="1"/>
  <c r="J64" i="18" s="1"/>
  <c r="L64" i="1"/>
  <c r="D64" i="18" s="1"/>
  <c r="G64" i="1"/>
  <c r="F64" i="1"/>
  <c r="E64" i="1"/>
  <c r="A64" i="1"/>
  <c r="A64" i="18" s="1"/>
  <c r="Y63" i="18"/>
  <c r="S63" i="18"/>
  <c r="O63" i="18"/>
  <c r="N63" i="18"/>
  <c r="I63" i="18"/>
  <c r="H63" i="18"/>
  <c r="C63" i="18"/>
  <c r="B63" i="18"/>
  <c r="Q63" i="15"/>
  <c r="P63" i="15"/>
  <c r="O63" i="15"/>
  <c r="N63" i="15"/>
  <c r="J63" i="15"/>
  <c r="R63" i="15" s="1"/>
  <c r="D63" i="15"/>
  <c r="C63" i="15"/>
  <c r="B63" i="15"/>
  <c r="Q63" i="14"/>
  <c r="P63" i="14"/>
  <c r="O63" i="14"/>
  <c r="N63" i="14"/>
  <c r="J63" i="14"/>
  <c r="R63" i="14" s="1"/>
  <c r="D63" i="14"/>
  <c r="C63" i="14"/>
  <c r="B63" i="14"/>
  <c r="P63" i="13"/>
  <c r="O63" i="13"/>
  <c r="N63" i="13"/>
  <c r="M63" i="13"/>
  <c r="I63" i="13"/>
  <c r="Q63" i="13" s="1"/>
  <c r="D63" i="13"/>
  <c r="C63" i="13"/>
  <c r="B63" i="13"/>
  <c r="R63" i="16"/>
  <c r="Q63" i="16"/>
  <c r="P63" i="16"/>
  <c r="O63" i="16"/>
  <c r="K63" i="16"/>
  <c r="S63" i="16" s="1"/>
  <c r="D63" i="16"/>
  <c r="C63" i="16"/>
  <c r="B63" i="16"/>
  <c r="S63" i="11"/>
  <c r="R63" i="11"/>
  <c r="P63" i="11"/>
  <c r="O63" i="11"/>
  <c r="N63" i="11"/>
  <c r="K63" i="11"/>
  <c r="H63" i="11"/>
  <c r="T63" i="11" s="1"/>
  <c r="D63" i="11"/>
  <c r="C63" i="11"/>
  <c r="B63" i="11"/>
  <c r="P63" i="12"/>
  <c r="O63" i="12"/>
  <c r="N63" i="12"/>
  <c r="M63" i="12"/>
  <c r="I63" i="12"/>
  <c r="Q63" i="12" s="1"/>
  <c r="D63" i="12"/>
  <c r="C63" i="12"/>
  <c r="B63" i="12"/>
  <c r="P63" i="10"/>
  <c r="O63" i="10"/>
  <c r="M63" i="10"/>
  <c r="M63" i="18" s="1"/>
  <c r="I63" i="10"/>
  <c r="Q63" i="10" s="1"/>
  <c r="D63" i="10"/>
  <c r="C63" i="10"/>
  <c r="B63" i="10"/>
  <c r="M63" i="1"/>
  <c r="J63" i="18" s="1"/>
  <c r="L63" i="1"/>
  <c r="D63" i="18" s="1"/>
  <c r="G63" i="1"/>
  <c r="F63" i="1"/>
  <c r="E63" i="1"/>
  <c r="A63" i="1"/>
  <c r="A63" i="15" s="1"/>
  <c r="Y62" i="18"/>
  <c r="S62" i="18"/>
  <c r="O62" i="18"/>
  <c r="N62" i="18"/>
  <c r="I62" i="18"/>
  <c r="H62" i="18"/>
  <c r="C62" i="18"/>
  <c r="B62" i="18"/>
  <c r="Q62" i="15"/>
  <c r="P62" i="15"/>
  <c r="O62" i="15"/>
  <c r="N62" i="15"/>
  <c r="J62" i="15"/>
  <c r="R62" i="15" s="1"/>
  <c r="D62" i="15"/>
  <c r="C62" i="15"/>
  <c r="B62" i="15"/>
  <c r="Q62" i="14"/>
  <c r="P62" i="14"/>
  <c r="O62" i="14"/>
  <c r="N62" i="14"/>
  <c r="J62" i="14"/>
  <c r="R62" i="14" s="1"/>
  <c r="D62" i="14"/>
  <c r="C62" i="14"/>
  <c r="B62" i="14"/>
  <c r="P62" i="13"/>
  <c r="O62" i="13"/>
  <c r="N62" i="13"/>
  <c r="M62" i="13"/>
  <c r="I62" i="13"/>
  <c r="Q62" i="13" s="1"/>
  <c r="D62" i="13"/>
  <c r="C62" i="13"/>
  <c r="B62" i="13"/>
  <c r="R62" i="16"/>
  <c r="Q62" i="16"/>
  <c r="P62" i="16"/>
  <c r="O62" i="16"/>
  <c r="K62" i="16"/>
  <c r="S62" i="16" s="1"/>
  <c r="D62" i="16"/>
  <c r="C62" i="16"/>
  <c r="B62" i="16"/>
  <c r="S62" i="11"/>
  <c r="R62" i="11"/>
  <c r="P62" i="11"/>
  <c r="O62" i="11"/>
  <c r="Q62" i="11" s="1"/>
  <c r="N62" i="11"/>
  <c r="K62" i="11"/>
  <c r="H62" i="11"/>
  <c r="T62" i="11" s="1"/>
  <c r="D62" i="11"/>
  <c r="C62" i="11"/>
  <c r="B62" i="11"/>
  <c r="P62" i="12"/>
  <c r="O62" i="12"/>
  <c r="N62" i="12"/>
  <c r="M62" i="12"/>
  <c r="I62" i="12"/>
  <c r="Q62" i="12" s="1"/>
  <c r="D62" i="12"/>
  <c r="C62" i="12"/>
  <c r="B62" i="12"/>
  <c r="P62" i="10"/>
  <c r="O62" i="10"/>
  <c r="M62" i="10"/>
  <c r="M62" i="18" s="1"/>
  <c r="I62" i="10"/>
  <c r="Q62" i="10" s="1"/>
  <c r="D62" i="10"/>
  <c r="C62" i="10"/>
  <c r="B62" i="10"/>
  <c r="M62" i="1"/>
  <c r="J62" i="18" s="1"/>
  <c r="L62" i="1"/>
  <c r="D62" i="18" s="1"/>
  <c r="G62" i="1"/>
  <c r="F62" i="1"/>
  <c r="E62" i="1"/>
  <c r="A62" i="1"/>
  <c r="A62" i="15" s="1"/>
  <c r="Y61" i="18"/>
  <c r="S61" i="18"/>
  <c r="O61" i="18"/>
  <c r="N61" i="18"/>
  <c r="I61" i="18"/>
  <c r="H61" i="18"/>
  <c r="C61" i="18"/>
  <c r="B61" i="18"/>
  <c r="Q61" i="15"/>
  <c r="P61" i="15"/>
  <c r="O61" i="15"/>
  <c r="N61" i="15"/>
  <c r="J61" i="15"/>
  <c r="R61" i="15" s="1"/>
  <c r="D61" i="15"/>
  <c r="C61" i="15"/>
  <c r="B61" i="15"/>
  <c r="Q61" i="14"/>
  <c r="P61" i="14"/>
  <c r="O61" i="14"/>
  <c r="N61" i="14"/>
  <c r="J61" i="14"/>
  <c r="R61" i="14" s="1"/>
  <c r="D61" i="14"/>
  <c r="C61" i="14"/>
  <c r="B61" i="14"/>
  <c r="P61" i="13"/>
  <c r="O61" i="13"/>
  <c r="N61" i="13"/>
  <c r="M61" i="13"/>
  <c r="I61" i="13"/>
  <c r="Q61" i="13" s="1"/>
  <c r="D61" i="13"/>
  <c r="C61" i="13"/>
  <c r="B61" i="13"/>
  <c r="R61" i="16"/>
  <c r="Q61" i="16"/>
  <c r="P61" i="16"/>
  <c r="O61" i="16"/>
  <c r="K61" i="16"/>
  <c r="S61" i="16" s="1"/>
  <c r="D61" i="16"/>
  <c r="C61" i="16"/>
  <c r="B61" i="16"/>
  <c r="S61" i="11"/>
  <c r="R61" i="11"/>
  <c r="P61" i="11"/>
  <c r="O61" i="11"/>
  <c r="N61" i="11"/>
  <c r="K61" i="11"/>
  <c r="H61" i="11"/>
  <c r="T61" i="11" s="1"/>
  <c r="D61" i="11"/>
  <c r="C61" i="11"/>
  <c r="B61" i="11"/>
  <c r="P61" i="12"/>
  <c r="O61" i="12"/>
  <c r="N61" i="12"/>
  <c r="M61" i="12"/>
  <c r="I61" i="12"/>
  <c r="Q61" i="12" s="1"/>
  <c r="D61" i="12"/>
  <c r="C61" i="12"/>
  <c r="B61" i="12"/>
  <c r="P61" i="10"/>
  <c r="O61" i="10"/>
  <c r="M61" i="10"/>
  <c r="M61" i="18" s="1"/>
  <c r="I61" i="10"/>
  <c r="Q61" i="10" s="1"/>
  <c r="D61" i="10"/>
  <c r="C61" i="10"/>
  <c r="B61" i="10"/>
  <c r="M61" i="1"/>
  <c r="J61" i="18" s="1"/>
  <c r="L61" i="1"/>
  <c r="D61" i="18" s="1"/>
  <c r="G61" i="1"/>
  <c r="F61" i="1"/>
  <c r="O61" i="1" s="1"/>
  <c r="V61" i="18" s="1"/>
  <c r="AA61" i="18" s="1"/>
  <c r="E61" i="1"/>
  <c r="A61" i="1"/>
  <c r="A61" i="15" s="1"/>
  <c r="Y60" i="18"/>
  <c r="S60" i="18"/>
  <c r="O60" i="18"/>
  <c r="N60" i="18"/>
  <c r="I60" i="18"/>
  <c r="H60" i="18"/>
  <c r="C60" i="18"/>
  <c r="B60" i="18"/>
  <c r="Q60" i="15"/>
  <c r="P60" i="15"/>
  <c r="O60" i="15"/>
  <c r="N60" i="15"/>
  <c r="J60" i="15"/>
  <c r="R60" i="15" s="1"/>
  <c r="D60" i="15"/>
  <c r="C60" i="15"/>
  <c r="B60" i="15"/>
  <c r="Q60" i="14"/>
  <c r="P60" i="14"/>
  <c r="O60" i="14"/>
  <c r="N60" i="14"/>
  <c r="J60" i="14"/>
  <c r="R60" i="14" s="1"/>
  <c r="D60" i="14"/>
  <c r="C60" i="14"/>
  <c r="B60" i="14"/>
  <c r="P60" i="13"/>
  <c r="O60" i="13"/>
  <c r="N60" i="13"/>
  <c r="M60" i="13"/>
  <c r="I60" i="13"/>
  <c r="Q60" i="13" s="1"/>
  <c r="D60" i="13"/>
  <c r="C60" i="13"/>
  <c r="B60" i="13"/>
  <c r="R60" i="16"/>
  <c r="Q60" i="16"/>
  <c r="P60" i="16"/>
  <c r="O60" i="16"/>
  <c r="K60" i="16"/>
  <c r="S60" i="16" s="1"/>
  <c r="D60" i="16"/>
  <c r="C60" i="16"/>
  <c r="B60" i="16"/>
  <c r="S60" i="11"/>
  <c r="R60" i="11"/>
  <c r="P60" i="11"/>
  <c r="O60" i="11"/>
  <c r="N60" i="11"/>
  <c r="K60" i="11"/>
  <c r="H60" i="11"/>
  <c r="T60" i="11" s="1"/>
  <c r="D60" i="11"/>
  <c r="C60" i="11"/>
  <c r="B60" i="11"/>
  <c r="P60" i="12"/>
  <c r="O60" i="12"/>
  <c r="N60" i="12"/>
  <c r="M60" i="12"/>
  <c r="I60" i="12"/>
  <c r="Q60" i="12" s="1"/>
  <c r="D60" i="12"/>
  <c r="C60" i="12"/>
  <c r="B60" i="12"/>
  <c r="P60" i="10"/>
  <c r="O60" i="10"/>
  <c r="M60" i="10"/>
  <c r="I60" i="10"/>
  <c r="Q60" i="10" s="1"/>
  <c r="D60" i="10"/>
  <c r="C60" i="10"/>
  <c r="B60" i="10"/>
  <c r="M60" i="1"/>
  <c r="J60" i="18" s="1"/>
  <c r="L60" i="1"/>
  <c r="D60" i="18" s="1"/>
  <c r="G60" i="1"/>
  <c r="F60" i="1"/>
  <c r="E60" i="1"/>
  <c r="A60" i="1"/>
  <c r="A60" i="15" s="1"/>
  <c r="Y59" i="18"/>
  <c r="S59" i="18"/>
  <c r="I59" i="18"/>
  <c r="H59" i="18"/>
  <c r="C59" i="18"/>
  <c r="B59" i="18"/>
  <c r="Q59" i="15"/>
  <c r="P59" i="15"/>
  <c r="O59" i="15"/>
  <c r="N59" i="15"/>
  <c r="J59" i="15"/>
  <c r="R59" i="15" s="1"/>
  <c r="D59" i="15"/>
  <c r="C59" i="15"/>
  <c r="B59" i="15"/>
  <c r="Q59" i="14"/>
  <c r="P59" i="14"/>
  <c r="O59" i="14"/>
  <c r="N59" i="14"/>
  <c r="J59" i="14"/>
  <c r="R59" i="14" s="1"/>
  <c r="D59" i="14"/>
  <c r="C59" i="14"/>
  <c r="B59" i="14"/>
  <c r="P59" i="13"/>
  <c r="O59" i="13"/>
  <c r="N59" i="13"/>
  <c r="M59" i="13"/>
  <c r="I59" i="13"/>
  <c r="Q59" i="13" s="1"/>
  <c r="D59" i="13"/>
  <c r="C59" i="13"/>
  <c r="B59" i="13"/>
  <c r="R59" i="16"/>
  <c r="Q59" i="16"/>
  <c r="P59" i="16"/>
  <c r="O59" i="16"/>
  <c r="K59" i="16"/>
  <c r="S59" i="16" s="1"/>
  <c r="D59" i="16"/>
  <c r="C59" i="16"/>
  <c r="B59" i="16"/>
  <c r="S59" i="11"/>
  <c r="R59" i="11"/>
  <c r="P59" i="11"/>
  <c r="O59" i="11"/>
  <c r="N59" i="11"/>
  <c r="K59" i="11"/>
  <c r="H59" i="11"/>
  <c r="T59" i="11" s="1"/>
  <c r="D59" i="11"/>
  <c r="C59" i="11"/>
  <c r="B59" i="11"/>
  <c r="P59" i="12"/>
  <c r="O59" i="12"/>
  <c r="N59" i="12"/>
  <c r="M59" i="12"/>
  <c r="I59" i="12"/>
  <c r="Q59" i="12" s="1"/>
  <c r="D59" i="12"/>
  <c r="C59" i="12"/>
  <c r="B59" i="12"/>
  <c r="P59" i="10"/>
  <c r="O59" i="10"/>
  <c r="M59" i="10"/>
  <c r="M59" i="18" s="1"/>
  <c r="O59" i="18" s="1"/>
  <c r="I59" i="10"/>
  <c r="D59" i="10"/>
  <c r="C59" i="10"/>
  <c r="B59" i="10"/>
  <c r="M59" i="1"/>
  <c r="J59" i="18" s="1"/>
  <c r="L59" i="1"/>
  <c r="D59" i="18" s="1"/>
  <c r="G59" i="1"/>
  <c r="F59" i="1"/>
  <c r="E59" i="1"/>
  <c r="A59" i="1"/>
  <c r="A59" i="15" s="1"/>
  <c r="Y58" i="18"/>
  <c r="S58" i="18"/>
  <c r="O58" i="18"/>
  <c r="N58" i="18"/>
  <c r="I58" i="18"/>
  <c r="H58" i="18"/>
  <c r="C58" i="18"/>
  <c r="B58" i="18"/>
  <c r="Q58" i="15"/>
  <c r="P58" i="15"/>
  <c r="O58" i="15"/>
  <c r="N58" i="15"/>
  <c r="J58" i="15"/>
  <c r="R58" i="15" s="1"/>
  <c r="D58" i="15"/>
  <c r="C58" i="15"/>
  <c r="B58" i="15"/>
  <c r="Q58" i="14"/>
  <c r="P58" i="14"/>
  <c r="O58" i="14"/>
  <c r="N58" i="14"/>
  <c r="J58" i="14"/>
  <c r="R58" i="14" s="1"/>
  <c r="D58" i="14"/>
  <c r="C58" i="14"/>
  <c r="B58" i="14"/>
  <c r="P58" i="13"/>
  <c r="O58" i="13"/>
  <c r="N58" i="13"/>
  <c r="M58" i="13"/>
  <c r="I58" i="13"/>
  <c r="Q58" i="13" s="1"/>
  <c r="D58" i="13"/>
  <c r="C58" i="13"/>
  <c r="B58" i="13"/>
  <c r="R58" i="16"/>
  <c r="Q58" i="16"/>
  <c r="P58" i="16"/>
  <c r="O58" i="16"/>
  <c r="K58" i="16"/>
  <c r="S58" i="16" s="1"/>
  <c r="D58" i="16"/>
  <c r="C58" i="16"/>
  <c r="B58" i="16"/>
  <c r="S58" i="11"/>
  <c r="R58" i="11"/>
  <c r="P58" i="11"/>
  <c r="O58" i="11"/>
  <c r="N58" i="11"/>
  <c r="K58" i="11"/>
  <c r="H58" i="11"/>
  <c r="T58" i="11" s="1"/>
  <c r="D58" i="11"/>
  <c r="C58" i="11"/>
  <c r="B58" i="11"/>
  <c r="P58" i="12"/>
  <c r="O58" i="12"/>
  <c r="N58" i="12"/>
  <c r="M58" i="12"/>
  <c r="I58" i="12"/>
  <c r="Q58" i="12" s="1"/>
  <c r="D58" i="12"/>
  <c r="C58" i="12"/>
  <c r="B58" i="12"/>
  <c r="P58" i="10"/>
  <c r="O58" i="10"/>
  <c r="M58" i="10"/>
  <c r="M58" i="18" s="1"/>
  <c r="I58" i="10"/>
  <c r="Q58" i="10" s="1"/>
  <c r="D58" i="10"/>
  <c r="C58" i="10"/>
  <c r="B58" i="10"/>
  <c r="M58" i="1"/>
  <c r="J58" i="18" s="1"/>
  <c r="L58" i="1"/>
  <c r="D58" i="18" s="1"/>
  <c r="G58" i="1"/>
  <c r="F58" i="1"/>
  <c r="E58" i="1"/>
  <c r="A58" i="1"/>
  <c r="A58" i="15" s="1"/>
  <c r="Y57" i="18"/>
  <c r="S57" i="18"/>
  <c r="I57" i="18"/>
  <c r="H57" i="18"/>
  <c r="C57" i="18"/>
  <c r="B57" i="18"/>
  <c r="Q57" i="15"/>
  <c r="P57" i="15"/>
  <c r="O57" i="15"/>
  <c r="N57" i="15"/>
  <c r="J57" i="15"/>
  <c r="R57" i="15" s="1"/>
  <c r="D57" i="15"/>
  <c r="C57" i="15"/>
  <c r="B57" i="15"/>
  <c r="Q57" i="14"/>
  <c r="P57" i="14"/>
  <c r="O57" i="14"/>
  <c r="N57" i="14"/>
  <c r="J57" i="14"/>
  <c r="R57" i="14" s="1"/>
  <c r="D57" i="14"/>
  <c r="C57" i="14"/>
  <c r="B57" i="14"/>
  <c r="P57" i="13"/>
  <c r="O57" i="13"/>
  <c r="N57" i="13"/>
  <c r="M57" i="13"/>
  <c r="I57" i="13"/>
  <c r="Q57" i="13" s="1"/>
  <c r="D57" i="13"/>
  <c r="C57" i="13"/>
  <c r="B57" i="13"/>
  <c r="R57" i="16"/>
  <c r="Q57" i="16"/>
  <c r="P57" i="16"/>
  <c r="O57" i="16"/>
  <c r="K57" i="16"/>
  <c r="S57" i="16" s="1"/>
  <c r="D57" i="16"/>
  <c r="C57" i="16"/>
  <c r="B57" i="16"/>
  <c r="S57" i="11"/>
  <c r="R57" i="11"/>
  <c r="P57" i="11"/>
  <c r="O57" i="11"/>
  <c r="N57" i="11"/>
  <c r="K57" i="11"/>
  <c r="H57" i="11"/>
  <c r="T57" i="11" s="1"/>
  <c r="D57" i="11"/>
  <c r="C57" i="11"/>
  <c r="B57" i="11"/>
  <c r="P57" i="12"/>
  <c r="O57" i="12"/>
  <c r="N57" i="12"/>
  <c r="M57" i="12"/>
  <c r="I57" i="12"/>
  <c r="Q57" i="12" s="1"/>
  <c r="D57" i="12"/>
  <c r="C57" i="12"/>
  <c r="B57" i="12"/>
  <c r="P57" i="10"/>
  <c r="O57" i="10"/>
  <c r="M57" i="10"/>
  <c r="G57" i="18" s="1"/>
  <c r="I57" i="10"/>
  <c r="Q57" i="10" s="1"/>
  <c r="D57" i="10"/>
  <c r="C57" i="10"/>
  <c r="B57" i="10"/>
  <c r="M57" i="1"/>
  <c r="J57" i="18" s="1"/>
  <c r="L57" i="1"/>
  <c r="D57" i="18" s="1"/>
  <c r="G57" i="1"/>
  <c r="F57" i="1"/>
  <c r="E57" i="1"/>
  <c r="A57" i="1"/>
  <c r="A57" i="18" s="1"/>
  <c r="Y56" i="18"/>
  <c r="S56" i="18"/>
  <c r="I56" i="18"/>
  <c r="H56" i="18"/>
  <c r="C56" i="18"/>
  <c r="B56" i="18"/>
  <c r="Q56" i="15"/>
  <c r="P56" i="15"/>
  <c r="O56" i="15"/>
  <c r="N56" i="15"/>
  <c r="J56" i="15"/>
  <c r="R56" i="15" s="1"/>
  <c r="D56" i="15"/>
  <c r="C56" i="15"/>
  <c r="B56" i="15"/>
  <c r="Q56" i="14"/>
  <c r="P56" i="14"/>
  <c r="O56" i="14"/>
  <c r="N56" i="14"/>
  <c r="J56" i="14"/>
  <c r="R56" i="14" s="1"/>
  <c r="D56" i="14"/>
  <c r="C56" i="14"/>
  <c r="B56" i="14"/>
  <c r="P56" i="13"/>
  <c r="O56" i="13"/>
  <c r="N56" i="13"/>
  <c r="M56" i="13"/>
  <c r="I56" i="13"/>
  <c r="Q56" i="13" s="1"/>
  <c r="D56" i="13"/>
  <c r="C56" i="13"/>
  <c r="B56" i="13"/>
  <c r="R56" i="16"/>
  <c r="Q56" i="16"/>
  <c r="P56" i="16"/>
  <c r="O56" i="16"/>
  <c r="K56" i="16"/>
  <c r="S56" i="16" s="1"/>
  <c r="D56" i="16"/>
  <c r="C56" i="16"/>
  <c r="B56" i="16"/>
  <c r="S56" i="11"/>
  <c r="R56" i="11"/>
  <c r="P56" i="11"/>
  <c r="O56" i="11"/>
  <c r="N56" i="11"/>
  <c r="K56" i="11"/>
  <c r="H56" i="11"/>
  <c r="T56" i="11" s="1"/>
  <c r="D56" i="11"/>
  <c r="C56" i="11"/>
  <c r="B56" i="11"/>
  <c r="P56" i="12"/>
  <c r="O56" i="12"/>
  <c r="N56" i="12"/>
  <c r="M56" i="12"/>
  <c r="I56" i="12"/>
  <c r="Q56" i="12" s="1"/>
  <c r="D56" i="12"/>
  <c r="C56" i="12"/>
  <c r="B56" i="12"/>
  <c r="P56" i="10"/>
  <c r="O56" i="10"/>
  <c r="M56" i="10"/>
  <c r="M56" i="18" s="1"/>
  <c r="I56" i="10"/>
  <c r="Q56" i="10" s="1"/>
  <c r="D56" i="10"/>
  <c r="C56" i="10"/>
  <c r="B56" i="10"/>
  <c r="M56" i="1"/>
  <c r="J56" i="18" s="1"/>
  <c r="L56" i="1"/>
  <c r="D56" i="18" s="1"/>
  <c r="G56" i="1"/>
  <c r="O56" i="1" s="1"/>
  <c r="V56" i="18" s="1"/>
  <c r="F56" i="1"/>
  <c r="E56" i="1"/>
  <c r="A56" i="1"/>
  <c r="A56" i="18" s="1"/>
  <c r="Y55" i="18"/>
  <c r="S55" i="18"/>
  <c r="I55" i="18"/>
  <c r="H55" i="18"/>
  <c r="C55" i="18"/>
  <c r="B55" i="18"/>
  <c r="Q55" i="15"/>
  <c r="P55" i="15"/>
  <c r="O55" i="15"/>
  <c r="N55" i="15"/>
  <c r="J55" i="15"/>
  <c r="R55" i="15" s="1"/>
  <c r="D55" i="15"/>
  <c r="C55" i="15"/>
  <c r="B55" i="15"/>
  <c r="Q55" i="14"/>
  <c r="P55" i="14"/>
  <c r="O55" i="14"/>
  <c r="N55" i="14"/>
  <c r="J55" i="14"/>
  <c r="R55" i="14" s="1"/>
  <c r="D55" i="14"/>
  <c r="C55" i="14"/>
  <c r="B55" i="14"/>
  <c r="P55" i="13"/>
  <c r="O55" i="13"/>
  <c r="N55" i="13"/>
  <c r="M55" i="13"/>
  <c r="I55" i="13"/>
  <c r="D55" i="13"/>
  <c r="C55" i="13"/>
  <c r="B55" i="13"/>
  <c r="R55" i="16"/>
  <c r="Q55" i="16"/>
  <c r="P55" i="16"/>
  <c r="O55" i="16"/>
  <c r="K55" i="16"/>
  <c r="S55" i="16" s="1"/>
  <c r="D55" i="16"/>
  <c r="C55" i="16"/>
  <c r="B55" i="16"/>
  <c r="S55" i="11"/>
  <c r="R55" i="11"/>
  <c r="P55" i="11"/>
  <c r="O55" i="11"/>
  <c r="N55" i="11"/>
  <c r="K55" i="11"/>
  <c r="H55" i="11"/>
  <c r="T55" i="11" s="1"/>
  <c r="D55" i="11"/>
  <c r="C55" i="11"/>
  <c r="B55" i="11"/>
  <c r="P55" i="12"/>
  <c r="O55" i="12"/>
  <c r="N55" i="12"/>
  <c r="M55" i="12"/>
  <c r="I55" i="12"/>
  <c r="Q55" i="12" s="1"/>
  <c r="D55" i="12"/>
  <c r="C55" i="12"/>
  <c r="B55" i="12"/>
  <c r="P55" i="10"/>
  <c r="O55" i="10"/>
  <c r="M55" i="10"/>
  <c r="M55" i="18" s="1"/>
  <c r="I55" i="10"/>
  <c r="Q55" i="10" s="1"/>
  <c r="D55" i="10"/>
  <c r="C55" i="10"/>
  <c r="B55" i="10"/>
  <c r="M55" i="1"/>
  <c r="J55" i="18" s="1"/>
  <c r="L55" i="1"/>
  <c r="D55" i="18" s="1"/>
  <c r="G55" i="1"/>
  <c r="F55" i="1"/>
  <c r="E55" i="1"/>
  <c r="A55" i="1"/>
  <c r="Y54" i="18"/>
  <c r="U54" i="18"/>
  <c r="T54" i="18"/>
  <c r="S54" i="18"/>
  <c r="O54" i="18"/>
  <c r="N54" i="18"/>
  <c r="I54" i="18"/>
  <c r="H54" i="18"/>
  <c r="C54" i="18"/>
  <c r="B54" i="18"/>
  <c r="Q54" i="15"/>
  <c r="P54" i="15"/>
  <c r="O54" i="15"/>
  <c r="N54" i="15"/>
  <c r="J54" i="15"/>
  <c r="R54" i="15" s="1"/>
  <c r="D54" i="15"/>
  <c r="C54" i="15"/>
  <c r="B54" i="15"/>
  <c r="Q54" i="14"/>
  <c r="P54" i="14"/>
  <c r="O54" i="14"/>
  <c r="N54" i="14"/>
  <c r="J54" i="14"/>
  <c r="D54" i="14"/>
  <c r="C54" i="14"/>
  <c r="B54" i="14"/>
  <c r="P54" i="13"/>
  <c r="O54" i="13"/>
  <c r="N54" i="13"/>
  <c r="M54" i="13"/>
  <c r="I54" i="13"/>
  <c r="D54" i="13"/>
  <c r="C54" i="13"/>
  <c r="B54" i="13"/>
  <c r="R54" i="16"/>
  <c r="Q54" i="16"/>
  <c r="P54" i="16"/>
  <c r="O54" i="16"/>
  <c r="K54" i="16"/>
  <c r="S54" i="16" s="1"/>
  <c r="D54" i="16"/>
  <c r="C54" i="16"/>
  <c r="B54" i="16"/>
  <c r="S54" i="11"/>
  <c r="R54" i="11"/>
  <c r="P54" i="11"/>
  <c r="O54" i="11"/>
  <c r="N54" i="11"/>
  <c r="K54" i="11"/>
  <c r="H54" i="11"/>
  <c r="T54" i="11" s="1"/>
  <c r="D54" i="11"/>
  <c r="C54" i="11"/>
  <c r="B54" i="11"/>
  <c r="P54" i="12"/>
  <c r="O54" i="12"/>
  <c r="N54" i="12"/>
  <c r="M54" i="12"/>
  <c r="I54" i="12"/>
  <c r="Q54" i="12" s="1"/>
  <c r="D54" i="12"/>
  <c r="C54" i="12"/>
  <c r="B54" i="12"/>
  <c r="P54" i="10"/>
  <c r="O54" i="10"/>
  <c r="M54" i="10"/>
  <c r="M54" i="18" s="1"/>
  <c r="I54" i="10"/>
  <c r="Q54" i="10" s="1"/>
  <c r="D54" i="10"/>
  <c r="C54" i="10"/>
  <c r="B54" i="10"/>
  <c r="N54" i="1"/>
  <c r="P54" i="18" s="1"/>
  <c r="M54" i="1"/>
  <c r="J54" i="18" s="1"/>
  <c r="L54" i="1"/>
  <c r="D54" i="18" s="1"/>
  <c r="G54" i="1"/>
  <c r="F54" i="1"/>
  <c r="E54" i="1"/>
  <c r="A54" i="1"/>
  <c r="A54" i="18" s="1"/>
  <c r="Y53" i="18"/>
  <c r="U53" i="18"/>
  <c r="T53" i="18"/>
  <c r="S53" i="18"/>
  <c r="O53" i="18"/>
  <c r="N53" i="18"/>
  <c r="I53" i="18"/>
  <c r="H53" i="18"/>
  <c r="C53" i="18"/>
  <c r="B53" i="18"/>
  <c r="Q53" i="15"/>
  <c r="P53" i="15"/>
  <c r="O53" i="15"/>
  <c r="N53" i="15"/>
  <c r="J53" i="15"/>
  <c r="R53" i="15" s="1"/>
  <c r="D53" i="15"/>
  <c r="C53" i="15"/>
  <c r="B53" i="15"/>
  <c r="Q53" i="14"/>
  <c r="P53" i="14"/>
  <c r="O53" i="14"/>
  <c r="N53" i="14"/>
  <c r="J53" i="14"/>
  <c r="D53" i="14"/>
  <c r="C53" i="14"/>
  <c r="B53" i="14"/>
  <c r="P53" i="13"/>
  <c r="O53" i="13"/>
  <c r="N53" i="13"/>
  <c r="M53" i="13"/>
  <c r="I53" i="13"/>
  <c r="D53" i="13"/>
  <c r="C53" i="13"/>
  <c r="B53" i="13"/>
  <c r="R53" i="16"/>
  <c r="Q53" i="16"/>
  <c r="P53" i="16"/>
  <c r="O53" i="16"/>
  <c r="K53" i="16"/>
  <c r="S53" i="16" s="1"/>
  <c r="D53" i="16"/>
  <c r="C53" i="16"/>
  <c r="B53" i="16"/>
  <c r="S53" i="11"/>
  <c r="R53" i="11"/>
  <c r="P53" i="11"/>
  <c r="O53" i="11"/>
  <c r="N53" i="11"/>
  <c r="K53" i="11"/>
  <c r="H53" i="11"/>
  <c r="T53" i="11" s="1"/>
  <c r="D53" i="11"/>
  <c r="C53" i="11"/>
  <c r="B53" i="11"/>
  <c r="P53" i="12"/>
  <c r="O53" i="12"/>
  <c r="N53" i="12"/>
  <c r="M53" i="12"/>
  <c r="I53" i="12"/>
  <c r="Q53" i="12" s="1"/>
  <c r="D53" i="12"/>
  <c r="C53" i="12"/>
  <c r="B53" i="12"/>
  <c r="P53" i="10"/>
  <c r="O53" i="10"/>
  <c r="M53" i="10"/>
  <c r="I53" i="10"/>
  <c r="Q53" i="10" s="1"/>
  <c r="D53" i="10"/>
  <c r="C53" i="10"/>
  <c r="B53" i="10"/>
  <c r="N53" i="1"/>
  <c r="P53" i="18" s="1"/>
  <c r="M53" i="1"/>
  <c r="J53" i="18" s="1"/>
  <c r="L53" i="1"/>
  <c r="D53" i="18" s="1"/>
  <c r="G53" i="1"/>
  <c r="F53" i="1"/>
  <c r="E53" i="1"/>
  <c r="A53" i="1"/>
  <c r="A53" i="14" s="1"/>
  <c r="Y52" i="18"/>
  <c r="U52" i="18"/>
  <c r="T52" i="18"/>
  <c r="S52" i="18"/>
  <c r="O52" i="18"/>
  <c r="N52" i="18"/>
  <c r="I52" i="18"/>
  <c r="H52" i="18"/>
  <c r="C52" i="18"/>
  <c r="B52" i="18"/>
  <c r="Q52" i="15"/>
  <c r="P52" i="15"/>
  <c r="O52" i="15"/>
  <c r="N52" i="15"/>
  <c r="J52" i="15"/>
  <c r="R52" i="15" s="1"/>
  <c r="D52" i="15"/>
  <c r="C52" i="15"/>
  <c r="B52" i="15"/>
  <c r="Q52" i="14"/>
  <c r="P52" i="14"/>
  <c r="O52" i="14"/>
  <c r="N52" i="14"/>
  <c r="J52" i="14"/>
  <c r="D52" i="14"/>
  <c r="C52" i="14"/>
  <c r="B52" i="14"/>
  <c r="P52" i="13"/>
  <c r="O52" i="13"/>
  <c r="N52" i="13"/>
  <c r="M52" i="13"/>
  <c r="I52" i="13"/>
  <c r="D52" i="13"/>
  <c r="C52" i="13"/>
  <c r="B52" i="13"/>
  <c r="R52" i="16"/>
  <c r="Q52" i="16"/>
  <c r="P52" i="16"/>
  <c r="O52" i="16"/>
  <c r="K52" i="16"/>
  <c r="S52" i="16" s="1"/>
  <c r="D52" i="16"/>
  <c r="C52" i="16"/>
  <c r="B52" i="16"/>
  <c r="S52" i="11"/>
  <c r="R52" i="11"/>
  <c r="P52" i="11"/>
  <c r="O52" i="11"/>
  <c r="N52" i="11"/>
  <c r="K52" i="11"/>
  <c r="H52" i="11"/>
  <c r="T52" i="11" s="1"/>
  <c r="D52" i="11"/>
  <c r="C52" i="11"/>
  <c r="B52" i="11"/>
  <c r="P52" i="12"/>
  <c r="O52" i="12"/>
  <c r="N52" i="12"/>
  <c r="M52" i="12"/>
  <c r="G52" i="18" s="1"/>
  <c r="I52" i="12"/>
  <c r="Q52" i="12" s="1"/>
  <c r="D52" i="12"/>
  <c r="C52" i="12"/>
  <c r="B52" i="12"/>
  <c r="P52" i="10"/>
  <c r="O52" i="10"/>
  <c r="M52" i="10"/>
  <c r="M52" i="18" s="1"/>
  <c r="I52" i="10"/>
  <c r="Q52" i="10" s="1"/>
  <c r="D52" i="10"/>
  <c r="C52" i="10"/>
  <c r="B52" i="10"/>
  <c r="N52" i="1"/>
  <c r="P52" i="18" s="1"/>
  <c r="M52" i="1"/>
  <c r="J52" i="18" s="1"/>
  <c r="L52" i="1"/>
  <c r="D52" i="18" s="1"/>
  <c r="G52" i="1"/>
  <c r="F52" i="1"/>
  <c r="E52" i="1"/>
  <c r="A52" i="1"/>
  <c r="A52" i="18" s="1"/>
  <c r="Y51" i="18"/>
  <c r="U51" i="18"/>
  <c r="T51" i="18"/>
  <c r="S51" i="18"/>
  <c r="O51" i="18"/>
  <c r="N51" i="18"/>
  <c r="I51" i="18"/>
  <c r="H51" i="18"/>
  <c r="C51" i="18"/>
  <c r="B51" i="18"/>
  <c r="Q51" i="15"/>
  <c r="P51" i="15"/>
  <c r="O51" i="15"/>
  <c r="N51" i="15"/>
  <c r="J51" i="15"/>
  <c r="R51" i="15" s="1"/>
  <c r="D51" i="15"/>
  <c r="C51" i="15"/>
  <c r="B51" i="15"/>
  <c r="Q51" i="14"/>
  <c r="P51" i="14"/>
  <c r="O51" i="14"/>
  <c r="N51" i="14"/>
  <c r="J51" i="14"/>
  <c r="D51" i="14"/>
  <c r="C51" i="14"/>
  <c r="B51" i="14"/>
  <c r="P51" i="13"/>
  <c r="O51" i="13"/>
  <c r="N51" i="13"/>
  <c r="M51" i="13"/>
  <c r="I51" i="13"/>
  <c r="D51" i="13"/>
  <c r="C51" i="13"/>
  <c r="B51" i="13"/>
  <c r="R51" i="16"/>
  <c r="Q51" i="16"/>
  <c r="P51" i="16"/>
  <c r="O51" i="16"/>
  <c r="K51" i="16"/>
  <c r="S51" i="16" s="1"/>
  <c r="D51" i="16"/>
  <c r="C51" i="16"/>
  <c r="B51" i="16"/>
  <c r="S51" i="11"/>
  <c r="R51" i="11"/>
  <c r="P51" i="11"/>
  <c r="O51" i="11"/>
  <c r="N51" i="11"/>
  <c r="K51" i="11"/>
  <c r="H51" i="11"/>
  <c r="T51" i="11" s="1"/>
  <c r="D51" i="11"/>
  <c r="C51" i="11"/>
  <c r="B51" i="11"/>
  <c r="P51" i="12"/>
  <c r="O51" i="12"/>
  <c r="N51" i="12"/>
  <c r="M51" i="12"/>
  <c r="I51" i="12"/>
  <c r="Q51" i="12" s="1"/>
  <c r="D51" i="12"/>
  <c r="C51" i="12"/>
  <c r="B51" i="12"/>
  <c r="P51" i="10"/>
  <c r="O51" i="10"/>
  <c r="M51" i="10"/>
  <c r="M51" i="18" s="1"/>
  <c r="I51" i="10"/>
  <c r="D51" i="10"/>
  <c r="C51" i="10"/>
  <c r="B51" i="10"/>
  <c r="N51" i="1"/>
  <c r="P51" i="18" s="1"/>
  <c r="M51" i="1"/>
  <c r="J51" i="18" s="1"/>
  <c r="L51" i="1"/>
  <c r="D51" i="18" s="1"/>
  <c r="G51" i="1"/>
  <c r="F51" i="1"/>
  <c r="E51" i="1"/>
  <c r="A51" i="1"/>
  <c r="A51" i="15" s="1"/>
  <c r="Y50" i="18"/>
  <c r="S50" i="18"/>
  <c r="O50" i="18"/>
  <c r="N50" i="18"/>
  <c r="I50" i="18"/>
  <c r="H50" i="18"/>
  <c r="C50" i="18"/>
  <c r="B50" i="18"/>
  <c r="Q50" i="15"/>
  <c r="P50" i="15"/>
  <c r="O50" i="15"/>
  <c r="N50" i="15"/>
  <c r="J50" i="15"/>
  <c r="R50" i="15" s="1"/>
  <c r="D50" i="15"/>
  <c r="C50" i="15"/>
  <c r="B50" i="15"/>
  <c r="Q50" i="14"/>
  <c r="P50" i="14"/>
  <c r="O50" i="14"/>
  <c r="N50" i="14"/>
  <c r="J50" i="14"/>
  <c r="D50" i="14"/>
  <c r="C50" i="14"/>
  <c r="B50" i="14"/>
  <c r="P50" i="13"/>
  <c r="O50" i="13"/>
  <c r="N50" i="13"/>
  <c r="M50" i="13"/>
  <c r="I50" i="13"/>
  <c r="D50" i="13"/>
  <c r="C50" i="13"/>
  <c r="B50" i="13"/>
  <c r="R50" i="16"/>
  <c r="Q50" i="16"/>
  <c r="P50" i="16"/>
  <c r="O50" i="16"/>
  <c r="K50" i="16"/>
  <c r="S50" i="16" s="1"/>
  <c r="D50" i="16"/>
  <c r="C50" i="16"/>
  <c r="B50" i="16"/>
  <c r="S50" i="11"/>
  <c r="R50" i="11"/>
  <c r="P50" i="11"/>
  <c r="O50" i="11"/>
  <c r="N50" i="11"/>
  <c r="K50" i="11"/>
  <c r="H50" i="11"/>
  <c r="T50" i="11" s="1"/>
  <c r="D50" i="11"/>
  <c r="C50" i="11"/>
  <c r="B50" i="11"/>
  <c r="P50" i="12"/>
  <c r="O50" i="12"/>
  <c r="N50" i="12"/>
  <c r="M50" i="12"/>
  <c r="I50" i="12"/>
  <c r="Q50" i="12" s="1"/>
  <c r="D50" i="12"/>
  <c r="C50" i="12"/>
  <c r="B50" i="12"/>
  <c r="P50" i="10"/>
  <c r="O50" i="10"/>
  <c r="M50" i="10"/>
  <c r="I50" i="10"/>
  <c r="D50" i="10"/>
  <c r="C50" i="10"/>
  <c r="B50" i="10"/>
  <c r="M50" i="1"/>
  <c r="J50" i="18" s="1"/>
  <c r="L50" i="1"/>
  <c r="D50" i="18" s="1"/>
  <c r="G50" i="1"/>
  <c r="F50" i="1"/>
  <c r="E50" i="1"/>
  <c r="A50" i="1"/>
  <c r="A50" i="18" s="1"/>
  <c r="Y49" i="18"/>
  <c r="U49" i="18"/>
  <c r="T49" i="18"/>
  <c r="S49" i="18"/>
  <c r="O49" i="18"/>
  <c r="N49" i="18"/>
  <c r="I49" i="18"/>
  <c r="H49" i="18"/>
  <c r="C49" i="18"/>
  <c r="B49" i="18"/>
  <c r="Q49" i="15"/>
  <c r="P49" i="15"/>
  <c r="O49" i="15"/>
  <c r="N49" i="15"/>
  <c r="J49" i="15"/>
  <c r="R49" i="15" s="1"/>
  <c r="D49" i="15"/>
  <c r="C49" i="15"/>
  <c r="B49" i="15"/>
  <c r="Q49" i="14"/>
  <c r="P49" i="14"/>
  <c r="O49" i="14"/>
  <c r="N49" i="14"/>
  <c r="J49" i="14"/>
  <c r="D49" i="14"/>
  <c r="C49" i="14"/>
  <c r="B49" i="14"/>
  <c r="P49" i="13"/>
  <c r="O49" i="13"/>
  <c r="N49" i="13"/>
  <c r="M49" i="13"/>
  <c r="I49" i="13"/>
  <c r="D49" i="13"/>
  <c r="C49" i="13"/>
  <c r="B49" i="13"/>
  <c r="R49" i="16"/>
  <c r="Q49" i="16"/>
  <c r="P49" i="16"/>
  <c r="O49" i="16"/>
  <c r="K49" i="16"/>
  <c r="S49" i="16" s="1"/>
  <c r="D49" i="16"/>
  <c r="C49" i="16"/>
  <c r="B49" i="16"/>
  <c r="S49" i="11"/>
  <c r="R49" i="11"/>
  <c r="P49" i="11"/>
  <c r="O49" i="11"/>
  <c r="N49" i="11"/>
  <c r="K49" i="11"/>
  <c r="H49" i="11"/>
  <c r="T49" i="11" s="1"/>
  <c r="D49" i="11"/>
  <c r="C49" i="11"/>
  <c r="B49" i="11"/>
  <c r="P49" i="12"/>
  <c r="O49" i="12"/>
  <c r="N49" i="12"/>
  <c r="M49" i="12"/>
  <c r="I49" i="12"/>
  <c r="Q49" i="12" s="1"/>
  <c r="D49" i="12"/>
  <c r="C49" i="12"/>
  <c r="B49" i="12"/>
  <c r="P49" i="10"/>
  <c r="O49" i="10"/>
  <c r="M49" i="10"/>
  <c r="M49" i="18" s="1"/>
  <c r="I49" i="10"/>
  <c r="Q49" i="10" s="1"/>
  <c r="D49" i="10"/>
  <c r="C49" i="10"/>
  <c r="B49" i="10"/>
  <c r="N49" i="1"/>
  <c r="P49" i="18" s="1"/>
  <c r="M49" i="1"/>
  <c r="J49" i="18" s="1"/>
  <c r="L49" i="1"/>
  <c r="D49" i="18" s="1"/>
  <c r="G49" i="1"/>
  <c r="F49" i="1"/>
  <c r="E49" i="1"/>
  <c r="A49" i="1"/>
  <c r="A49" i="14" s="1"/>
  <c r="Y48" i="18"/>
  <c r="U48" i="18"/>
  <c r="T48" i="18"/>
  <c r="S48" i="18"/>
  <c r="O48" i="18"/>
  <c r="N48" i="18"/>
  <c r="I48" i="18"/>
  <c r="H48" i="18"/>
  <c r="C48" i="18"/>
  <c r="B48" i="18"/>
  <c r="Q48" i="15"/>
  <c r="P48" i="15"/>
  <c r="O48" i="15"/>
  <c r="N48" i="15"/>
  <c r="J48" i="15"/>
  <c r="R48" i="15" s="1"/>
  <c r="D48" i="15"/>
  <c r="C48" i="15"/>
  <c r="B48" i="15"/>
  <c r="Q48" i="14"/>
  <c r="P48" i="14"/>
  <c r="O48" i="14"/>
  <c r="N48" i="14"/>
  <c r="J48" i="14"/>
  <c r="D48" i="14"/>
  <c r="C48" i="14"/>
  <c r="B48" i="14"/>
  <c r="P48" i="13"/>
  <c r="O48" i="13"/>
  <c r="N48" i="13"/>
  <c r="M48" i="13"/>
  <c r="I48" i="13"/>
  <c r="D48" i="13"/>
  <c r="C48" i="13"/>
  <c r="B48" i="13"/>
  <c r="R48" i="16"/>
  <c r="Q48" i="16"/>
  <c r="P48" i="16"/>
  <c r="O48" i="16"/>
  <c r="K48" i="16"/>
  <c r="S48" i="16" s="1"/>
  <c r="D48" i="16"/>
  <c r="C48" i="16"/>
  <c r="B48" i="16"/>
  <c r="S48" i="11"/>
  <c r="R48" i="11"/>
  <c r="P48" i="11"/>
  <c r="O48" i="11"/>
  <c r="N48" i="11"/>
  <c r="K48" i="11"/>
  <c r="H48" i="11"/>
  <c r="T48" i="11" s="1"/>
  <c r="D48" i="11"/>
  <c r="C48" i="11"/>
  <c r="B48" i="11"/>
  <c r="P48" i="12"/>
  <c r="O48" i="12"/>
  <c r="N48" i="12"/>
  <c r="M48" i="12"/>
  <c r="I48" i="12"/>
  <c r="Q48" i="12" s="1"/>
  <c r="D48" i="12"/>
  <c r="C48" i="12"/>
  <c r="B48" i="12"/>
  <c r="P48" i="10"/>
  <c r="O48" i="10"/>
  <c r="M48" i="10"/>
  <c r="I48" i="10"/>
  <c r="Q48" i="10" s="1"/>
  <c r="D48" i="10"/>
  <c r="C48" i="10"/>
  <c r="B48" i="10"/>
  <c r="N48" i="1"/>
  <c r="P48" i="18" s="1"/>
  <c r="M48" i="1"/>
  <c r="J48" i="18" s="1"/>
  <c r="L48" i="1"/>
  <c r="D48" i="18" s="1"/>
  <c r="G48" i="1"/>
  <c r="F48" i="1"/>
  <c r="E48" i="1"/>
  <c r="A48" i="1"/>
  <c r="A48" i="18" s="1"/>
  <c r="Y47" i="18"/>
  <c r="S47" i="18"/>
  <c r="O47" i="18"/>
  <c r="N47" i="18"/>
  <c r="C47" i="18"/>
  <c r="B47" i="18"/>
  <c r="Q47" i="15"/>
  <c r="P47" i="15"/>
  <c r="O47" i="15"/>
  <c r="N47" i="15"/>
  <c r="J47" i="15"/>
  <c r="R47" i="15" s="1"/>
  <c r="D47" i="15"/>
  <c r="C47" i="15"/>
  <c r="B47" i="15"/>
  <c r="Q47" i="14"/>
  <c r="P47" i="14"/>
  <c r="O47" i="14"/>
  <c r="N47" i="14"/>
  <c r="J47" i="14"/>
  <c r="D47" i="14"/>
  <c r="C47" i="14"/>
  <c r="B47" i="14"/>
  <c r="P47" i="13"/>
  <c r="O47" i="13"/>
  <c r="N47" i="13"/>
  <c r="M47" i="13"/>
  <c r="I47" i="13"/>
  <c r="D47" i="13"/>
  <c r="C47" i="13"/>
  <c r="B47" i="13"/>
  <c r="R47" i="16"/>
  <c r="Q47" i="16"/>
  <c r="P47" i="16"/>
  <c r="O47" i="16"/>
  <c r="K47" i="16"/>
  <c r="S47" i="16" s="1"/>
  <c r="D47" i="16"/>
  <c r="C47" i="16"/>
  <c r="B47" i="16"/>
  <c r="S47" i="11"/>
  <c r="R47" i="11"/>
  <c r="P47" i="11"/>
  <c r="O47" i="11"/>
  <c r="N47" i="11"/>
  <c r="K47" i="11"/>
  <c r="H47" i="11"/>
  <c r="T47" i="11" s="1"/>
  <c r="D47" i="11"/>
  <c r="C47" i="11"/>
  <c r="B47" i="11"/>
  <c r="P47" i="12"/>
  <c r="O47" i="12"/>
  <c r="N47" i="12"/>
  <c r="M47" i="12"/>
  <c r="I47" i="12"/>
  <c r="Q47" i="12" s="1"/>
  <c r="D47" i="12"/>
  <c r="C47" i="12"/>
  <c r="B47" i="12"/>
  <c r="P47" i="10"/>
  <c r="O47" i="10"/>
  <c r="M47" i="10"/>
  <c r="M47" i="18" s="1"/>
  <c r="I47" i="10"/>
  <c r="Q47" i="10" s="1"/>
  <c r="D47" i="10"/>
  <c r="C47" i="10"/>
  <c r="B47" i="10"/>
  <c r="M47" i="1"/>
  <c r="J47" i="18" s="1"/>
  <c r="L47" i="1"/>
  <c r="D47" i="18" s="1"/>
  <c r="G47" i="1"/>
  <c r="F47" i="1"/>
  <c r="E47" i="1"/>
  <c r="A47" i="1"/>
  <c r="A47" i="14" s="1"/>
  <c r="Y46" i="18"/>
  <c r="U46" i="18"/>
  <c r="T46" i="18"/>
  <c r="S46" i="18"/>
  <c r="O46" i="18"/>
  <c r="N46" i="18"/>
  <c r="I46" i="18"/>
  <c r="H46" i="18"/>
  <c r="C46" i="18"/>
  <c r="B46" i="18"/>
  <c r="Q46" i="15"/>
  <c r="P46" i="15"/>
  <c r="O46" i="15"/>
  <c r="N46" i="15"/>
  <c r="J46" i="15"/>
  <c r="R46" i="15" s="1"/>
  <c r="D46" i="15"/>
  <c r="C46" i="15"/>
  <c r="B46" i="15"/>
  <c r="Q46" i="14"/>
  <c r="P46" i="14"/>
  <c r="O46" i="14"/>
  <c r="N46" i="14"/>
  <c r="J46" i="14"/>
  <c r="D46" i="14"/>
  <c r="C46" i="14"/>
  <c r="B46" i="14"/>
  <c r="P46" i="13"/>
  <c r="O46" i="13"/>
  <c r="N46" i="13"/>
  <c r="M46" i="13"/>
  <c r="I46" i="13"/>
  <c r="D46" i="13"/>
  <c r="C46" i="13"/>
  <c r="B46" i="13"/>
  <c r="R46" i="16"/>
  <c r="Q46" i="16"/>
  <c r="P46" i="16"/>
  <c r="O46" i="16"/>
  <c r="K46" i="16"/>
  <c r="S46" i="16" s="1"/>
  <c r="D46" i="16"/>
  <c r="C46" i="16"/>
  <c r="B46" i="16"/>
  <c r="S46" i="11"/>
  <c r="R46" i="11"/>
  <c r="P46" i="11"/>
  <c r="O46" i="11"/>
  <c r="N46" i="11"/>
  <c r="K46" i="11"/>
  <c r="H46" i="11"/>
  <c r="T46" i="11" s="1"/>
  <c r="D46" i="11"/>
  <c r="C46" i="11"/>
  <c r="B46" i="11"/>
  <c r="P46" i="12"/>
  <c r="O46" i="12"/>
  <c r="N46" i="12"/>
  <c r="M46" i="12"/>
  <c r="I46" i="12"/>
  <c r="Q46" i="12" s="1"/>
  <c r="D46" i="12"/>
  <c r="C46" i="12"/>
  <c r="B46" i="12"/>
  <c r="P46" i="10"/>
  <c r="O46" i="10"/>
  <c r="M46" i="10"/>
  <c r="I46" i="10"/>
  <c r="Q46" i="10" s="1"/>
  <c r="D46" i="10"/>
  <c r="C46" i="10"/>
  <c r="B46" i="10"/>
  <c r="N46" i="1"/>
  <c r="P46" i="18" s="1"/>
  <c r="M46" i="1"/>
  <c r="J46" i="18" s="1"/>
  <c r="L46" i="1"/>
  <c r="D46" i="18" s="1"/>
  <c r="G46" i="1"/>
  <c r="F46" i="1"/>
  <c r="E46" i="1"/>
  <c r="A46" i="1"/>
  <c r="A46" i="18" s="1"/>
  <c r="Y45" i="18"/>
  <c r="U45" i="18"/>
  <c r="T45" i="18"/>
  <c r="S45" i="18"/>
  <c r="O45" i="18"/>
  <c r="N45" i="18"/>
  <c r="I45" i="18"/>
  <c r="H45" i="18"/>
  <c r="C45" i="18"/>
  <c r="B45" i="18"/>
  <c r="Q45" i="15"/>
  <c r="P45" i="15"/>
  <c r="O45" i="15"/>
  <c r="N45" i="15"/>
  <c r="J45" i="15"/>
  <c r="R45" i="15" s="1"/>
  <c r="D45" i="15"/>
  <c r="C45" i="15"/>
  <c r="B45" i="15"/>
  <c r="Q45" i="14"/>
  <c r="P45" i="14"/>
  <c r="O45" i="14"/>
  <c r="N45" i="14"/>
  <c r="J45" i="14"/>
  <c r="D45" i="14"/>
  <c r="C45" i="14"/>
  <c r="B45" i="14"/>
  <c r="P45" i="13"/>
  <c r="O45" i="13"/>
  <c r="N45" i="13"/>
  <c r="M45" i="13"/>
  <c r="I45" i="13"/>
  <c r="D45" i="13"/>
  <c r="C45" i="13"/>
  <c r="B45" i="13"/>
  <c r="R45" i="16"/>
  <c r="Q45" i="16"/>
  <c r="P45" i="16"/>
  <c r="O45" i="16"/>
  <c r="K45" i="16"/>
  <c r="S45" i="16" s="1"/>
  <c r="D45" i="16"/>
  <c r="C45" i="16"/>
  <c r="B45" i="16"/>
  <c r="S45" i="11"/>
  <c r="R45" i="11"/>
  <c r="P45" i="11"/>
  <c r="O45" i="11"/>
  <c r="Q45" i="11" s="1"/>
  <c r="N45" i="11"/>
  <c r="K45" i="11"/>
  <c r="H45" i="11"/>
  <c r="T45" i="11" s="1"/>
  <c r="D45" i="11"/>
  <c r="C45" i="11"/>
  <c r="B45" i="11"/>
  <c r="P45" i="12"/>
  <c r="O45" i="12"/>
  <c r="N45" i="12"/>
  <c r="M45" i="12"/>
  <c r="I45" i="12"/>
  <c r="Q45" i="12" s="1"/>
  <c r="D45" i="12"/>
  <c r="C45" i="12"/>
  <c r="B45" i="12"/>
  <c r="P45" i="10"/>
  <c r="O45" i="10"/>
  <c r="M45" i="10"/>
  <c r="M45" i="18" s="1"/>
  <c r="I45" i="10"/>
  <c r="D45" i="10"/>
  <c r="C45" i="10"/>
  <c r="B45" i="10"/>
  <c r="N45" i="1"/>
  <c r="P45" i="18" s="1"/>
  <c r="M45" i="1"/>
  <c r="J45" i="18" s="1"/>
  <c r="L45" i="1"/>
  <c r="D45" i="18" s="1"/>
  <c r="G45" i="1"/>
  <c r="F45" i="1"/>
  <c r="E45" i="1"/>
  <c r="A45" i="1"/>
  <c r="A45" i="18" s="1"/>
  <c r="Y44" i="18"/>
  <c r="U44" i="18"/>
  <c r="T44" i="18"/>
  <c r="S44" i="18"/>
  <c r="O44" i="18"/>
  <c r="N44" i="18"/>
  <c r="I44" i="18"/>
  <c r="H44" i="18"/>
  <c r="C44" i="18"/>
  <c r="B44" i="18"/>
  <c r="Q44" i="15"/>
  <c r="P44" i="15"/>
  <c r="O44" i="15"/>
  <c r="N44" i="15"/>
  <c r="J44" i="15"/>
  <c r="R44" i="15" s="1"/>
  <c r="D44" i="15"/>
  <c r="C44" i="15"/>
  <c r="B44" i="15"/>
  <c r="Q44" i="14"/>
  <c r="P44" i="14"/>
  <c r="O44" i="14"/>
  <c r="N44" i="14"/>
  <c r="J44" i="14"/>
  <c r="D44" i="14"/>
  <c r="C44" i="14"/>
  <c r="B44" i="14"/>
  <c r="P44" i="13"/>
  <c r="O44" i="13"/>
  <c r="N44" i="13"/>
  <c r="M44" i="13"/>
  <c r="I44" i="13"/>
  <c r="D44" i="13"/>
  <c r="C44" i="13"/>
  <c r="B44" i="13"/>
  <c r="R44" i="16"/>
  <c r="Q44" i="16"/>
  <c r="P44" i="16"/>
  <c r="O44" i="16"/>
  <c r="K44" i="16"/>
  <c r="S44" i="16" s="1"/>
  <c r="D44" i="16"/>
  <c r="C44" i="16"/>
  <c r="B44" i="16"/>
  <c r="S44" i="11"/>
  <c r="R44" i="11"/>
  <c r="P44" i="11"/>
  <c r="O44" i="11"/>
  <c r="N44" i="11"/>
  <c r="K44" i="11"/>
  <c r="H44" i="11"/>
  <c r="T44" i="11" s="1"/>
  <c r="D44" i="11"/>
  <c r="C44" i="11"/>
  <c r="B44" i="11"/>
  <c r="P44" i="12"/>
  <c r="O44" i="12"/>
  <c r="N44" i="12"/>
  <c r="M44" i="12"/>
  <c r="I44" i="12"/>
  <c r="Q44" i="12" s="1"/>
  <c r="D44" i="12"/>
  <c r="C44" i="12"/>
  <c r="B44" i="12"/>
  <c r="P44" i="10"/>
  <c r="O44" i="10"/>
  <c r="M44" i="10"/>
  <c r="M44" i="18" s="1"/>
  <c r="I44" i="10"/>
  <c r="Q44" i="10" s="1"/>
  <c r="D44" i="10"/>
  <c r="C44" i="10"/>
  <c r="B44" i="10"/>
  <c r="N44" i="1"/>
  <c r="P44" i="18" s="1"/>
  <c r="M44" i="1"/>
  <c r="J44" i="18" s="1"/>
  <c r="L44" i="1"/>
  <c r="D44" i="18" s="1"/>
  <c r="G44" i="1"/>
  <c r="F44" i="1"/>
  <c r="E44" i="1"/>
  <c r="A44" i="1"/>
  <c r="A44" i="15" s="1"/>
  <c r="Y43" i="18"/>
  <c r="S43" i="18"/>
  <c r="O43" i="18"/>
  <c r="N43" i="18"/>
  <c r="I43" i="18"/>
  <c r="H43" i="18"/>
  <c r="C43" i="18"/>
  <c r="B43" i="18"/>
  <c r="Q43" i="15"/>
  <c r="P43" i="15"/>
  <c r="O43" i="15"/>
  <c r="N43" i="15"/>
  <c r="J43" i="15"/>
  <c r="R43" i="15" s="1"/>
  <c r="D43" i="15"/>
  <c r="C43" i="15"/>
  <c r="B43" i="15"/>
  <c r="Q43" i="14"/>
  <c r="P43" i="14"/>
  <c r="O43" i="14"/>
  <c r="N43" i="14"/>
  <c r="J43" i="14"/>
  <c r="R43" i="14" s="1"/>
  <c r="D43" i="14"/>
  <c r="C43" i="14"/>
  <c r="B43" i="14"/>
  <c r="P43" i="13"/>
  <c r="O43" i="13"/>
  <c r="N43" i="13"/>
  <c r="M43" i="13"/>
  <c r="I43" i="13"/>
  <c r="Q43" i="13" s="1"/>
  <c r="D43" i="13"/>
  <c r="C43" i="13"/>
  <c r="B43" i="13"/>
  <c r="R43" i="16"/>
  <c r="Q43" i="16"/>
  <c r="P43" i="16"/>
  <c r="O43" i="16"/>
  <c r="K43" i="16"/>
  <c r="S43" i="16" s="1"/>
  <c r="D43" i="16"/>
  <c r="C43" i="16"/>
  <c r="B43" i="16"/>
  <c r="S43" i="11"/>
  <c r="R43" i="11"/>
  <c r="P43" i="11"/>
  <c r="O43" i="11"/>
  <c r="N43" i="11"/>
  <c r="K43" i="11"/>
  <c r="H43" i="11"/>
  <c r="T43" i="11" s="1"/>
  <c r="D43" i="11"/>
  <c r="C43" i="11"/>
  <c r="B43" i="11"/>
  <c r="P43" i="12"/>
  <c r="O43" i="12"/>
  <c r="N43" i="12"/>
  <c r="M43" i="12"/>
  <c r="I43" i="12"/>
  <c r="Q43" i="12" s="1"/>
  <c r="D43" i="12"/>
  <c r="C43" i="12"/>
  <c r="B43" i="12"/>
  <c r="P43" i="10"/>
  <c r="O43" i="10"/>
  <c r="M43" i="10"/>
  <c r="I43" i="10"/>
  <c r="Q43" i="10" s="1"/>
  <c r="D43" i="10"/>
  <c r="C43" i="10"/>
  <c r="B43" i="10"/>
  <c r="M43" i="1"/>
  <c r="J43" i="18" s="1"/>
  <c r="L43" i="1"/>
  <c r="D43" i="18" s="1"/>
  <c r="G43" i="1"/>
  <c r="F43" i="1"/>
  <c r="E43" i="1"/>
  <c r="A43" i="1"/>
  <c r="A43" i="14" s="1"/>
  <c r="Y42" i="18"/>
  <c r="S42" i="18"/>
  <c r="O42" i="18"/>
  <c r="N42" i="18"/>
  <c r="I42" i="18"/>
  <c r="H42" i="18"/>
  <c r="C42" i="18"/>
  <c r="B42" i="18"/>
  <c r="Q42" i="15"/>
  <c r="P42" i="15"/>
  <c r="O42" i="15"/>
  <c r="N42" i="15"/>
  <c r="J42" i="15"/>
  <c r="R42" i="15" s="1"/>
  <c r="D42" i="15"/>
  <c r="C42" i="15"/>
  <c r="B42" i="15"/>
  <c r="Q42" i="14"/>
  <c r="P42" i="14"/>
  <c r="O42" i="14"/>
  <c r="N42" i="14"/>
  <c r="J42" i="14"/>
  <c r="R42" i="14" s="1"/>
  <c r="D42" i="14"/>
  <c r="C42" i="14"/>
  <c r="B42" i="14"/>
  <c r="P42" i="13"/>
  <c r="O42" i="13"/>
  <c r="N42" i="13"/>
  <c r="M42" i="13"/>
  <c r="I42" i="13"/>
  <c r="Q42" i="13" s="1"/>
  <c r="D42" i="13"/>
  <c r="C42" i="13"/>
  <c r="B42" i="13"/>
  <c r="R42" i="16"/>
  <c r="Q42" i="16"/>
  <c r="P42" i="16"/>
  <c r="O42" i="16"/>
  <c r="K42" i="16"/>
  <c r="S42" i="16" s="1"/>
  <c r="D42" i="16"/>
  <c r="C42" i="16"/>
  <c r="B42" i="16"/>
  <c r="S42" i="11"/>
  <c r="R42" i="11"/>
  <c r="P42" i="11"/>
  <c r="O42" i="11"/>
  <c r="N42" i="11"/>
  <c r="K42" i="11"/>
  <c r="H42" i="11"/>
  <c r="T42" i="11" s="1"/>
  <c r="D42" i="11"/>
  <c r="C42" i="11"/>
  <c r="B42" i="11"/>
  <c r="P42" i="12"/>
  <c r="O42" i="12"/>
  <c r="N42" i="12"/>
  <c r="M42" i="12"/>
  <c r="I42" i="12"/>
  <c r="Q42" i="12" s="1"/>
  <c r="D42" i="12"/>
  <c r="C42" i="12"/>
  <c r="B42" i="12"/>
  <c r="P42" i="10"/>
  <c r="O42" i="10"/>
  <c r="M42" i="10"/>
  <c r="M42" i="18" s="1"/>
  <c r="I42" i="10"/>
  <c r="Q42" i="10" s="1"/>
  <c r="D42" i="10"/>
  <c r="C42" i="10"/>
  <c r="B42" i="10"/>
  <c r="M42" i="1"/>
  <c r="J42" i="18" s="1"/>
  <c r="L42" i="1"/>
  <c r="D42" i="18" s="1"/>
  <c r="G42" i="1"/>
  <c r="F42" i="1"/>
  <c r="E42" i="1"/>
  <c r="A42" i="1"/>
  <c r="A42" i="14" s="1"/>
  <c r="Y41" i="18"/>
  <c r="S41" i="18"/>
  <c r="O41" i="18"/>
  <c r="N41" i="18"/>
  <c r="I41" i="18"/>
  <c r="H41" i="18"/>
  <c r="C41" i="18"/>
  <c r="B41" i="18"/>
  <c r="Q41" i="15"/>
  <c r="P41" i="15"/>
  <c r="O41" i="15"/>
  <c r="N41" i="15"/>
  <c r="J41" i="15"/>
  <c r="R41" i="15" s="1"/>
  <c r="D41" i="15"/>
  <c r="C41" i="15"/>
  <c r="B41" i="15"/>
  <c r="Q41" i="14"/>
  <c r="P41" i="14"/>
  <c r="O41" i="14"/>
  <c r="N41" i="14"/>
  <c r="J41" i="14"/>
  <c r="R41" i="14" s="1"/>
  <c r="D41" i="14"/>
  <c r="C41" i="14"/>
  <c r="B41" i="14"/>
  <c r="P41" i="13"/>
  <c r="O41" i="13"/>
  <c r="N41" i="13"/>
  <c r="M41" i="13"/>
  <c r="I41" i="13"/>
  <c r="Q41" i="13" s="1"/>
  <c r="D41" i="13"/>
  <c r="C41" i="13"/>
  <c r="B41" i="13"/>
  <c r="R41" i="16"/>
  <c r="Q41" i="16"/>
  <c r="P41" i="16"/>
  <c r="O41" i="16"/>
  <c r="K41" i="16"/>
  <c r="S41" i="16" s="1"/>
  <c r="D41" i="16"/>
  <c r="C41" i="16"/>
  <c r="B41" i="16"/>
  <c r="S41" i="11"/>
  <c r="R41" i="11"/>
  <c r="P41" i="11"/>
  <c r="O41" i="11"/>
  <c r="N41" i="11"/>
  <c r="K41" i="11"/>
  <c r="H41" i="11"/>
  <c r="T41" i="11" s="1"/>
  <c r="D41" i="11"/>
  <c r="C41" i="11"/>
  <c r="B41" i="11"/>
  <c r="P41" i="12"/>
  <c r="O41" i="12"/>
  <c r="N41" i="12"/>
  <c r="M41" i="12"/>
  <c r="I41" i="12"/>
  <c r="Q41" i="12" s="1"/>
  <c r="D41" i="12"/>
  <c r="C41" i="12"/>
  <c r="B41" i="12"/>
  <c r="P41" i="10"/>
  <c r="O41" i="10"/>
  <c r="M41" i="10"/>
  <c r="M41" i="18" s="1"/>
  <c r="I41" i="10"/>
  <c r="Q41" i="10" s="1"/>
  <c r="D41" i="10"/>
  <c r="C41" i="10"/>
  <c r="B41" i="10"/>
  <c r="M41" i="1"/>
  <c r="J41" i="18" s="1"/>
  <c r="L41" i="1"/>
  <c r="D41" i="18" s="1"/>
  <c r="G41" i="1"/>
  <c r="F41" i="1"/>
  <c r="E41" i="1"/>
  <c r="A41" i="1"/>
  <c r="A41" i="14" s="1"/>
  <c r="Y40" i="18"/>
  <c r="S40" i="18"/>
  <c r="O40" i="18"/>
  <c r="N40" i="18"/>
  <c r="I40" i="18"/>
  <c r="H40" i="18"/>
  <c r="C40" i="18"/>
  <c r="B40" i="18"/>
  <c r="Q40" i="15"/>
  <c r="P40" i="15"/>
  <c r="O40" i="15"/>
  <c r="N40" i="15"/>
  <c r="J40" i="15"/>
  <c r="R40" i="15" s="1"/>
  <c r="D40" i="15"/>
  <c r="C40" i="15"/>
  <c r="B40" i="15"/>
  <c r="Q40" i="14"/>
  <c r="P40" i="14"/>
  <c r="O40" i="14"/>
  <c r="N40" i="14"/>
  <c r="J40" i="14"/>
  <c r="R40" i="14" s="1"/>
  <c r="D40" i="14"/>
  <c r="C40" i="14"/>
  <c r="B40" i="14"/>
  <c r="P40" i="13"/>
  <c r="O40" i="13"/>
  <c r="N40" i="13"/>
  <c r="M40" i="13"/>
  <c r="I40" i="13"/>
  <c r="Q40" i="13" s="1"/>
  <c r="D40" i="13"/>
  <c r="C40" i="13"/>
  <c r="B40" i="13"/>
  <c r="R40" i="16"/>
  <c r="Q40" i="16"/>
  <c r="P40" i="16"/>
  <c r="O40" i="16"/>
  <c r="K40" i="16"/>
  <c r="S40" i="16" s="1"/>
  <c r="D40" i="16"/>
  <c r="C40" i="16"/>
  <c r="B40" i="16"/>
  <c r="S40" i="11"/>
  <c r="R40" i="11"/>
  <c r="P40" i="11"/>
  <c r="O40" i="11"/>
  <c r="N40" i="11"/>
  <c r="K40" i="11"/>
  <c r="H40" i="11"/>
  <c r="T40" i="11" s="1"/>
  <c r="D40" i="11"/>
  <c r="C40" i="11"/>
  <c r="B40" i="11"/>
  <c r="P40" i="12"/>
  <c r="O40" i="12"/>
  <c r="N40" i="12"/>
  <c r="M40" i="12"/>
  <c r="I40" i="12"/>
  <c r="Q40" i="12" s="1"/>
  <c r="D40" i="12"/>
  <c r="C40" i="12"/>
  <c r="B40" i="12"/>
  <c r="P40" i="10"/>
  <c r="O40" i="10"/>
  <c r="M40" i="10"/>
  <c r="M40" i="18" s="1"/>
  <c r="I40" i="10"/>
  <c r="Q40" i="10" s="1"/>
  <c r="D40" i="10"/>
  <c r="C40" i="10"/>
  <c r="B40" i="10"/>
  <c r="M40" i="1"/>
  <c r="J40" i="18" s="1"/>
  <c r="L40" i="1"/>
  <c r="D40" i="18" s="1"/>
  <c r="G40" i="1"/>
  <c r="F40" i="1"/>
  <c r="E40" i="1"/>
  <c r="A40" i="1"/>
  <c r="A40" i="18" s="1"/>
  <c r="Y39" i="18"/>
  <c r="S39" i="18"/>
  <c r="O39" i="18"/>
  <c r="N39" i="18"/>
  <c r="I39" i="18"/>
  <c r="H39" i="18"/>
  <c r="C39" i="18"/>
  <c r="B39" i="18"/>
  <c r="Q39" i="15"/>
  <c r="P39" i="15"/>
  <c r="O39" i="15"/>
  <c r="N39" i="15"/>
  <c r="J39" i="15"/>
  <c r="R39" i="15" s="1"/>
  <c r="D39" i="15"/>
  <c r="C39" i="15"/>
  <c r="B39" i="15"/>
  <c r="Q39" i="14"/>
  <c r="P39" i="14"/>
  <c r="O39" i="14"/>
  <c r="N39" i="14"/>
  <c r="J39" i="14"/>
  <c r="R39" i="14" s="1"/>
  <c r="D39" i="14"/>
  <c r="C39" i="14"/>
  <c r="B39" i="14"/>
  <c r="P39" i="13"/>
  <c r="O39" i="13"/>
  <c r="N39" i="13"/>
  <c r="M39" i="13"/>
  <c r="I39" i="13"/>
  <c r="Q39" i="13" s="1"/>
  <c r="D39" i="13"/>
  <c r="C39" i="13"/>
  <c r="B39" i="13"/>
  <c r="R39" i="16"/>
  <c r="Q39" i="16"/>
  <c r="P39" i="16"/>
  <c r="O39" i="16"/>
  <c r="K39" i="16"/>
  <c r="S39" i="16" s="1"/>
  <c r="D39" i="16"/>
  <c r="C39" i="16"/>
  <c r="B39" i="16"/>
  <c r="S39" i="11"/>
  <c r="R39" i="11"/>
  <c r="P39" i="11"/>
  <c r="O39" i="11"/>
  <c r="N39" i="11"/>
  <c r="K39" i="11"/>
  <c r="H39" i="11"/>
  <c r="T39" i="11" s="1"/>
  <c r="D39" i="11"/>
  <c r="C39" i="11"/>
  <c r="B39" i="11"/>
  <c r="P39" i="12"/>
  <c r="O39" i="12"/>
  <c r="N39" i="12"/>
  <c r="M39" i="12"/>
  <c r="I39" i="12"/>
  <c r="Q39" i="12" s="1"/>
  <c r="D39" i="12"/>
  <c r="C39" i="12"/>
  <c r="B39" i="12"/>
  <c r="P39" i="10"/>
  <c r="O39" i="10"/>
  <c r="M39" i="10"/>
  <c r="M39" i="18" s="1"/>
  <c r="I39" i="10"/>
  <c r="Q39" i="10" s="1"/>
  <c r="D39" i="10"/>
  <c r="C39" i="10"/>
  <c r="B39" i="10"/>
  <c r="M39" i="1"/>
  <c r="J39" i="18" s="1"/>
  <c r="L39" i="1"/>
  <c r="D39" i="18" s="1"/>
  <c r="G39" i="1"/>
  <c r="F39" i="1"/>
  <c r="E39" i="1"/>
  <c r="A39" i="1"/>
  <c r="A39" i="18" s="1"/>
  <c r="Y38" i="18"/>
  <c r="S38" i="18"/>
  <c r="O38" i="18"/>
  <c r="N38" i="18"/>
  <c r="I38" i="18"/>
  <c r="H38" i="18"/>
  <c r="C38" i="18"/>
  <c r="B38" i="18"/>
  <c r="Q38" i="15"/>
  <c r="P38" i="15"/>
  <c r="O38" i="15"/>
  <c r="N38" i="15"/>
  <c r="J38" i="15"/>
  <c r="R38" i="15" s="1"/>
  <c r="D38" i="15"/>
  <c r="C38" i="15"/>
  <c r="B38" i="15"/>
  <c r="Q38" i="14"/>
  <c r="P38" i="14"/>
  <c r="O38" i="14"/>
  <c r="N38" i="14"/>
  <c r="J38" i="14"/>
  <c r="R38" i="14" s="1"/>
  <c r="D38" i="14"/>
  <c r="C38" i="14"/>
  <c r="B38" i="14"/>
  <c r="P38" i="13"/>
  <c r="O38" i="13"/>
  <c r="N38" i="13"/>
  <c r="M38" i="13"/>
  <c r="I38" i="13"/>
  <c r="Q38" i="13" s="1"/>
  <c r="D38" i="13"/>
  <c r="C38" i="13"/>
  <c r="B38" i="13"/>
  <c r="R38" i="16"/>
  <c r="Q38" i="16"/>
  <c r="P38" i="16"/>
  <c r="O38" i="16"/>
  <c r="K38" i="16"/>
  <c r="S38" i="16" s="1"/>
  <c r="D38" i="16"/>
  <c r="C38" i="16"/>
  <c r="B38" i="16"/>
  <c r="S38" i="11"/>
  <c r="R38" i="11"/>
  <c r="P38" i="11"/>
  <c r="O38" i="11"/>
  <c r="N38" i="11"/>
  <c r="K38" i="11"/>
  <c r="H38" i="11"/>
  <c r="T38" i="11" s="1"/>
  <c r="D38" i="11"/>
  <c r="C38" i="11"/>
  <c r="B38" i="11"/>
  <c r="P38" i="12"/>
  <c r="O38" i="12"/>
  <c r="N38" i="12"/>
  <c r="M38" i="12"/>
  <c r="I38" i="12"/>
  <c r="Q38" i="12" s="1"/>
  <c r="D38" i="12"/>
  <c r="C38" i="12"/>
  <c r="B38" i="12"/>
  <c r="P38" i="10"/>
  <c r="O38" i="10"/>
  <c r="M38" i="10"/>
  <c r="I38" i="10"/>
  <c r="Q38" i="10" s="1"/>
  <c r="D38" i="10"/>
  <c r="C38" i="10"/>
  <c r="B38" i="10"/>
  <c r="M38" i="1"/>
  <c r="J38" i="18" s="1"/>
  <c r="L38" i="1"/>
  <c r="D38" i="18" s="1"/>
  <c r="G38" i="1"/>
  <c r="F38" i="1"/>
  <c r="E38" i="1"/>
  <c r="A38" i="1"/>
  <c r="A38" i="11" s="1"/>
  <c r="Y37" i="18"/>
  <c r="S37" i="18"/>
  <c r="O37" i="18"/>
  <c r="N37" i="18"/>
  <c r="I37" i="18"/>
  <c r="H37" i="18"/>
  <c r="C37" i="18"/>
  <c r="B37" i="18"/>
  <c r="Q37" i="15"/>
  <c r="P37" i="15"/>
  <c r="O37" i="15"/>
  <c r="N37" i="15"/>
  <c r="J37" i="15"/>
  <c r="R37" i="15" s="1"/>
  <c r="D37" i="15"/>
  <c r="C37" i="15"/>
  <c r="B37" i="15"/>
  <c r="Q37" i="14"/>
  <c r="P37" i="14"/>
  <c r="O37" i="14"/>
  <c r="N37" i="14"/>
  <c r="J37" i="14"/>
  <c r="R37" i="14" s="1"/>
  <c r="D37" i="14"/>
  <c r="C37" i="14"/>
  <c r="B37" i="14"/>
  <c r="P37" i="13"/>
  <c r="O37" i="13"/>
  <c r="N37" i="13"/>
  <c r="M37" i="13"/>
  <c r="I37" i="13"/>
  <c r="Q37" i="13" s="1"/>
  <c r="D37" i="13"/>
  <c r="C37" i="13"/>
  <c r="B37" i="13"/>
  <c r="R37" i="16"/>
  <c r="Q37" i="16"/>
  <c r="P37" i="16"/>
  <c r="O37" i="16"/>
  <c r="K37" i="16"/>
  <c r="S37" i="16" s="1"/>
  <c r="D37" i="16"/>
  <c r="C37" i="16"/>
  <c r="B37" i="16"/>
  <c r="S37" i="11"/>
  <c r="R37" i="11"/>
  <c r="P37" i="11"/>
  <c r="O37" i="11"/>
  <c r="N37" i="11"/>
  <c r="K37" i="11"/>
  <c r="H37" i="11"/>
  <c r="T37" i="11" s="1"/>
  <c r="D37" i="11"/>
  <c r="C37" i="11"/>
  <c r="B37" i="11"/>
  <c r="P37" i="12"/>
  <c r="O37" i="12"/>
  <c r="N37" i="12"/>
  <c r="M37" i="12"/>
  <c r="I37" i="12"/>
  <c r="Q37" i="12" s="1"/>
  <c r="D37" i="12"/>
  <c r="C37" i="12"/>
  <c r="B37" i="12"/>
  <c r="P37" i="10"/>
  <c r="O37" i="10"/>
  <c r="M37" i="10"/>
  <c r="M37" i="18" s="1"/>
  <c r="I37" i="10"/>
  <c r="Q37" i="10" s="1"/>
  <c r="D37" i="10"/>
  <c r="C37" i="10"/>
  <c r="B37" i="10"/>
  <c r="M37" i="1"/>
  <c r="J37" i="18" s="1"/>
  <c r="L37" i="1"/>
  <c r="D37" i="18" s="1"/>
  <c r="G37" i="1"/>
  <c r="F37" i="1"/>
  <c r="E37" i="1"/>
  <c r="A37" i="1"/>
  <c r="A37" i="18" s="1"/>
  <c r="Y36" i="18"/>
  <c r="S36" i="18"/>
  <c r="O36" i="18"/>
  <c r="N36" i="18"/>
  <c r="I36" i="18"/>
  <c r="H36" i="18"/>
  <c r="C36" i="18"/>
  <c r="B36" i="18"/>
  <c r="Q36" i="15"/>
  <c r="P36" i="15"/>
  <c r="O36" i="15"/>
  <c r="N36" i="15"/>
  <c r="J36" i="15"/>
  <c r="R36" i="15" s="1"/>
  <c r="D36" i="15"/>
  <c r="C36" i="15"/>
  <c r="B36" i="15"/>
  <c r="Q36" i="14"/>
  <c r="P36" i="14"/>
  <c r="O36" i="14"/>
  <c r="N36" i="14"/>
  <c r="J36" i="14"/>
  <c r="R36" i="14" s="1"/>
  <c r="D36" i="14"/>
  <c r="C36" i="14"/>
  <c r="B36" i="14"/>
  <c r="P36" i="13"/>
  <c r="O36" i="13"/>
  <c r="N36" i="13"/>
  <c r="M36" i="13"/>
  <c r="I36" i="13"/>
  <c r="Q36" i="13" s="1"/>
  <c r="D36" i="13"/>
  <c r="C36" i="13"/>
  <c r="B36" i="13"/>
  <c r="R36" i="16"/>
  <c r="Q36" i="16"/>
  <c r="P36" i="16"/>
  <c r="O36" i="16"/>
  <c r="K36" i="16"/>
  <c r="S36" i="16" s="1"/>
  <c r="D36" i="16"/>
  <c r="C36" i="16"/>
  <c r="B36" i="16"/>
  <c r="S36" i="11"/>
  <c r="R36" i="11"/>
  <c r="P36" i="11"/>
  <c r="O36" i="11"/>
  <c r="N36" i="11"/>
  <c r="K36" i="11"/>
  <c r="H36" i="11"/>
  <c r="T36" i="11" s="1"/>
  <c r="D36" i="11"/>
  <c r="C36" i="11"/>
  <c r="B36" i="11"/>
  <c r="P36" i="12"/>
  <c r="O36" i="12"/>
  <c r="N36" i="12"/>
  <c r="M36" i="12"/>
  <c r="I36" i="12"/>
  <c r="Q36" i="12" s="1"/>
  <c r="D36" i="12"/>
  <c r="C36" i="12"/>
  <c r="B36" i="12"/>
  <c r="P36" i="10"/>
  <c r="O36" i="10"/>
  <c r="M36" i="10"/>
  <c r="G36" i="18" s="1"/>
  <c r="I36" i="10"/>
  <c r="Q36" i="10" s="1"/>
  <c r="D36" i="10"/>
  <c r="C36" i="10"/>
  <c r="B36" i="10"/>
  <c r="M36" i="1"/>
  <c r="J36" i="18" s="1"/>
  <c r="L36" i="1"/>
  <c r="D36" i="18" s="1"/>
  <c r="G36" i="1"/>
  <c r="F36" i="1"/>
  <c r="E36" i="1"/>
  <c r="A36" i="1"/>
  <c r="A36" i="18" s="1"/>
  <c r="Y35" i="18"/>
  <c r="S35" i="18"/>
  <c r="O35" i="18"/>
  <c r="N35" i="18"/>
  <c r="I35" i="18"/>
  <c r="H35" i="18"/>
  <c r="C35" i="18"/>
  <c r="B35" i="18"/>
  <c r="Q35" i="15"/>
  <c r="P35" i="15"/>
  <c r="O35" i="15"/>
  <c r="N35" i="15"/>
  <c r="J35" i="15"/>
  <c r="R35" i="15" s="1"/>
  <c r="D35" i="15"/>
  <c r="C35" i="15"/>
  <c r="B35" i="15"/>
  <c r="Q35" i="14"/>
  <c r="P35" i="14"/>
  <c r="O35" i="14"/>
  <c r="N35" i="14"/>
  <c r="J35" i="14"/>
  <c r="R35" i="14" s="1"/>
  <c r="D35" i="14"/>
  <c r="C35" i="14"/>
  <c r="B35" i="14"/>
  <c r="P35" i="13"/>
  <c r="O35" i="13"/>
  <c r="N35" i="13"/>
  <c r="M35" i="13"/>
  <c r="I35" i="13"/>
  <c r="Q35" i="13" s="1"/>
  <c r="D35" i="13"/>
  <c r="C35" i="13"/>
  <c r="B35" i="13"/>
  <c r="R35" i="16"/>
  <c r="Q35" i="16"/>
  <c r="P35" i="16"/>
  <c r="O35" i="16"/>
  <c r="K35" i="16"/>
  <c r="S35" i="16" s="1"/>
  <c r="D35" i="16"/>
  <c r="C35" i="16"/>
  <c r="B35" i="16"/>
  <c r="S35" i="11"/>
  <c r="R35" i="11"/>
  <c r="P35" i="11"/>
  <c r="O35" i="11"/>
  <c r="N35" i="11"/>
  <c r="K35" i="11"/>
  <c r="H35" i="11"/>
  <c r="T35" i="11" s="1"/>
  <c r="D35" i="11"/>
  <c r="C35" i="11"/>
  <c r="B35" i="11"/>
  <c r="P35" i="12"/>
  <c r="O35" i="12"/>
  <c r="N35" i="12"/>
  <c r="M35" i="12"/>
  <c r="I35" i="12"/>
  <c r="Q35" i="12" s="1"/>
  <c r="D35" i="12"/>
  <c r="C35" i="12"/>
  <c r="B35" i="12"/>
  <c r="P35" i="10"/>
  <c r="O35" i="10"/>
  <c r="M35" i="10"/>
  <c r="I35" i="10"/>
  <c r="Q35" i="10" s="1"/>
  <c r="D35" i="10"/>
  <c r="C35" i="10"/>
  <c r="B35" i="10"/>
  <c r="M35" i="1"/>
  <c r="J35" i="18" s="1"/>
  <c r="L35" i="1"/>
  <c r="D35" i="18" s="1"/>
  <c r="G35" i="1"/>
  <c r="F35" i="1"/>
  <c r="E35" i="1"/>
  <c r="A35" i="1"/>
  <c r="A35" i="18" s="1"/>
  <c r="Y34" i="18"/>
  <c r="S34" i="18"/>
  <c r="O34" i="18"/>
  <c r="N34" i="18"/>
  <c r="I34" i="18"/>
  <c r="H34" i="18"/>
  <c r="C34" i="18"/>
  <c r="B34" i="18"/>
  <c r="Q34" i="15"/>
  <c r="P34" i="15"/>
  <c r="O34" i="15"/>
  <c r="N34" i="15"/>
  <c r="J34" i="15"/>
  <c r="R34" i="15" s="1"/>
  <c r="D34" i="15"/>
  <c r="C34" i="15"/>
  <c r="B34" i="15"/>
  <c r="Q34" i="14"/>
  <c r="P34" i="14"/>
  <c r="O34" i="14"/>
  <c r="N34" i="14"/>
  <c r="J34" i="14"/>
  <c r="R34" i="14" s="1"/>
  <c r="D34" i="14"/>
  <c r="C34" i="14"/>
  <c r="B34" i="14"/>
  <c r="P34" i="13"/>
  <c r="O34" i="13"/>
  <c r="N34" i="13"/>
  <c r="M34" i="13"/>
  <c r="I34" i="13"/>
  <c r="Q34" i="13" s="1"/>
  <c r="D34" i="13"/>
  <c r="C34" i="13"/>
  <c r="B34" i="13"/>
  <c r="R34" i="16"/>
  <c r="Q34" i="16"/>
  <c r="P34" i="16"/>
  <c r="O34" i="16"/>
  <c r="K34" i="16"/>
  <c r="S34" i="16" s="1"/>
  <c r="D34" i="16"/>
  <c r="C34" i="16"/>
  <c r="B34" i="16"/>
  <c r="S34" i="11"/>
  <c r="R34" i="11"/>
  <c r="P34" i="11"/>
  <c r="O34" i="11"/>
  <c r="N34" i="11"/>
  <c r="K34" i="11"/>
  <c r="H34" i="11"/>
  <c r="T34" i="11" s="1"/>
  <c r="D34" i="11"/>
  <c r="C34" i="11"/>
  <c r="B34" i="11"/>
  <c r="P34" i="12"/>
  <c r="O34" i="12"/>
  <c r="N34" i="12"/>
  <c r="M34" i="12"/>
  <c r="I34" i="12"/>
  <c r="Q34" i="12" s="1"/>
  <c r="D34" i="12"/>
  <c r="C34" i="12"/>
  <c r="B34" i="12"/>
  <c r="P34" i="10"/>
  <c r="O34" i="10"/>
  <c r="M34" i="10"/>
  <c r="M34" i="18" s="1"/>
  <c r="I34" i="10"/>
  <c r="Q34" i="10" s="1"/>
  <c r="D34" i="10"/>
  <c r="C34" i="10"/>
  <c r="B34" i="10"/>
  <c r="M34" i="1"/>
  <c r="J34" i="18" s="1"/>
  <c r="L34" i="1"/>
  <c r="D34" i="18" s="1"/>
  <c r="G34" i="1"/>
  <c r="F34" i="1"/>
  <c r="E34" i="1"/>
  <c r="A34" i="1"/>
  <c r="A34" i="18" s="1"/>
  <c r="Y33" i="18"/>
  <c r="S33" i="18"/>
  <c r="O33" i="18"/>
  <c r="N33" i="18"/>
  <c r="C33" i="18"/>
  <c r="B33" i="18"/>
  <c r="Q33" i="15"/>
  <c r="P33" i="15"/>
  <c r="O33" i="15"/>
  <c r="N33" i="15"/>
  <c r="J33" i="15"/>
  <c r="R33" i="15" s="1"/>
  <c r="D33" i="15"/>
  <c r="C33" i="15"/>
  <c r="B33" i="15"/>
  <c r="Q33" i="14"/>
  <c r="P33" i="14"/>
  <c r="O33" i="14"/>
  <c r="N33" i="14"/>
  <c r="J33" i="14"/>
  <c r="R33" i="14" s="1"/>
  <c r="D33" i="14"/>
  <c r="C33" i="14"/>
  <c r="B33" i="14"/>
  <c r="P33" i="13"/>
  <c r="O33" i="13"/>
  <c r="N33" i="13"/>
  <c r="M33" i="13"/>
  <c r="I33" i="13"/>
  <c r="Q33" i="13" s="1"/>
  <c r="D33" i="13"/>
  <c r="C33" i="13"/>
  <c r="B33" i="13"/>
  <c r="R33" i="16"/>
  <c r="Q33" i="16"/>
  <c r="P33" i="16"/>
  <c r="O33" i="16"/>
  <c r="K33" i="16"/>
  <c r="S33" i="16" s="1"/>
  <c r="D33" i="16"/>
  <c r="C33" i="16"/>
  <c r="B33" i="16"/>
  <c r="S33" i="11"/>
  <c r="R33" i="11"/>
  <c r="P33" i="11"/>
  <c r="O33" i="11"/>
  <c r="N33" i="11"/>
  <c r="K33" i="11"/>
  <c r="H33" i="11"/>
  <c r="T33" i="11" s="1"/>
  <c r="D33" i="11"/>
  <c r="C33" i="11"/>
  <c r="B33" i="11"/>
  <c r="P33" i="12"/>
  <c r="O33" i="12"/>
  <c r="N33" i="12"/>
  <c r="M33" i="12"/>
  <c r="I33" i="12"/>
  <c r="Q33" i="12" s="1"/>
  <c r="D33" i="12"/>
  <c r="C33" i="12"/>
  <c r="B33" i="12"/>
  <c r="P33" i="10"/>
  <c r="O33" i="10"/>
  <c r="M33" i="10"/>
  <c r="M33" i="18" s="1"/>
  <c r="I33" i="10"/>
  <c r="Q33" i="10" s="1"/>
  <c r="D33" i="10"/>
  <c r="C33" i="10"/>
  <c r="B33" i="10"/>
  <c r="M33" i="1"/>
  <c r="J33" i="18" s="1"/>
  <c r="L33" i="1"/>
  <c r="D33" i="18" s="1"/>
  <c r="G33" i="1"/>
  <c r="F33" i="1"/>
  <c r="E33" i="1"/>
  <c r="N33" i="1" s="1"/>
  <c r="P33" i="18" s="1"/>
  <c r="A33" i="1"/>
  <c r="A33" i="18" s="1"/>
  <c r="Y32" i="18"/>
  <c r="S32" i="18"/>
  <c r="O32" i="18"/>
  <c r="N32" i="18"/>
  <c r="C32" i="18"/>
  <c r="B32" i="18"/>
  <c r="Q32" i="15"/>
  <c r="P32" i="15"/>
  <c r="O32" i="15"/>
  <c r="N32" i="15"/>
  <c r="J32" i="15"/>
  <c r="R32" i="15" s="1"/>
  <c r="D32" i="15"/>
  <c r="C32" i="15"/>
  <c r="B32" i="15"/>
  <c r="Q32" i="14"/>
  <c r="P32" i="14"/>
  <c r="O32" i="14"/>
  <c r="N32" i="14"/>
  <c r="J32" i="14"/>
  <c r="R32" i="14" s="1"/>
  <c r="D32" i="14"/>
  <c r="C32" i="14"/>
  <c r="B32" i="14"/>
  <c r="P32" i="13"/>
  <c r="O32" i="13"/>
  <c r="N32" i="13"/>
  <c r="M32" i="13"/>
  <c r="I32" i="13"/>
  <c r="Q32" i="13" s="1"/>
  <c r="D32" i="13"/>
  <c r="C32" i="13"/>
  <c r="B32" i="13"/>
  <c r="R32" i="16"/>
  <c r="Q32" i="16"/>
  <c r="P32" i="16"/>
  <c r="O32" i="16"/>
  <c r="K32" i="16"/>
  <c r="S32" i="16" s="1"/>
  <c r="D32" i="16"/>
  <c r="C32" i="16"/>
  <c r="B32" i="16"/>
  <c r="S32" i="11"/>
  <c r="R32" i="11"/>
  <c r="P32" i="11"/>
  <c r="O32" i="11"/>
  <c r="N32" i="11"/>
  <c r="K32" i="11"/>
  <c r="H32" i="11"/>
  <c r="T32" i="11" s="1"/>
  <c r="D32" i="11"/>
  <c r="C32" i="11"/>
  <c r="B32" i="11"/>
  <c r="P32" i="12"/>
  <c r="O32" i="12"/>
  <c r="N32" i="12"/>
  <c r="M32" i="12"/>
  <c r="I32" i="12"/>
  <c r="Q32" i="12" s="1"/>
  <c r="D32" i="12"/>
  <c r="C32" i="12"/>
  <c r="B32" i="12"/>
  <c r="P32" i="10"/>
  <c r="O32" i="10"/>
  <c r="M32" i="10"/>
  <c r="G32" i="18" s="1"/>
  <c r="I32" i="10"/>
  <c r="Q32" i="10" s="1"/>
  <c r="D32" i="10"/>
  <c r="C32" i="10"/>
  <c r="B32" i="10"/>
  <c r="M32" i="1"/>
  <c r="J32" i="18" s="1"/>
  <c r="L32" i="1"/>
  <c r="D32" i="18" s="1"/>
  <c r="G32" i="1"/>
  <c r="F32" i="1"/>
  <c r="E32" i="1"/>
  <c r="A32" i="1"/>
  <c r="A32" i="18" s="1"/>
  <c r="Y31" i="18"/>
  <c r="S31" i="18"/>
  <c r="O31" i="18"/>
  <c r="N31" i="18"/>
  <c r="C31" i="18"/>
  <c r="B31" i="18"/>
  <c r="Q31" i="15"/>
  <c r="P31" i="15"/>
  <c r="O31" i="15"/>
  <c r="N31" i="15"/>
  <c r="J31" i="15"/>
  <c r="R31" i="15" s="1"/>
  <c r="D31" i="15"/>
  <c r="C31" i="15"/>
  <c r="B31" i="15"/>
  <c r="Q31" i="14"/>
  <c r="P31" i="14"/>
  <c r="O31" i="14"/>
  <c r="N31" i="14"/>
  <c r="J31" i="14"/>
  <c r="R31" i="14" s="1"/>
  <c r="D31" i="14"/>
  <c r="C31" i="14"/>
  <c r="B31" i="14"/>
  <c r="P31" i="13"/>
  <c r="O31" i="13"/>
  <c r="N31" i="13"/>
  <c r="M31" i="13"/>
  <c r="I31" i="13"/>
  <c r="Q31" i="13" s="1"/>
  <c r="D31" i="13"/>
  <c r="C31" i="13"/>
  <c r="B31" i="13"/>
  <c r="R31" i="16"/>
  <c r="Q31" i="16"/>
  <c r="P31" i="16"/>
  <c r="O31" i="16"/>
  <c r="K31" i="16"/>
  <c r="S31" i="16" s="1"/>
  <c r="D31" i="16"/>
  <c r="C31" i="16"/>
  <c r="B31" i="16"/>
  <c r="S31" i="11"/>
  <c r="R31" i="11"/>
  <c r="P31" i="11"/>
  <c r="O31" i="11"/>
  <c r="N31" i="11"/>
  <c r="K31" i="11"/>
  <c r="H31" i="11"/>
  <c r="T31" i="11" s="1"/>
  <c r="D31" i="11"/>
  <c r="C31" i="11"/>
  <c r="B31" i="11"/>
  <c r="P31" i="12"/>
  <c r="O31" i="12"/>
  <c r="N31" i="12"/>
  <c r="M31" i="12"/>
  <c r="I31" i="12"/>
  <c r="Q31" i="12" s="1"/>
  <c r="D31" i="12"/>
  <c r="C31" i="12"/>
  <c r="B31" i="12"/>
  <c r="P31" i="10"/>
  <c r="O31" i="10"/>
  <c r="M31" i="10"/>
  <c r="I31" i="10"/>
  <c r="Q31" i="10" s="1"/>
  <c r="D31" i="10"/>
  <c r="C31" i="10"/>
  <c r="B31" i="10"/>
  <c r="M31" i="1"/>
  <c r="J31" i="18" s="1"/>
  <c r="L31" i="1"/>
  <c r="D31" i="18" s="1"/>
  <c r="G31" i="1"/>
  <c r="F31" i="1"/>
  <c r="E31" i="1"/>
  <c r="A31" i="1"/>
  <c r="A31" i="18" s="1"/>
  <c r="Y30" i="18"/>
  <c r="S30" i="18"/>
  <c r="O30" i="18"/>
  <c r="N30" i="18"/>
  <c r="I30" i="18"/>
  <c r="H30" i="18"/>
  <c r="C30" i="18"/>
  <c r="B30" i="18"/>
  <c r="Q30" i="15"/>
  <c r="P30" i="15"/>
  <c r="O30" i="15"/>
  <c r="N30" i="15"/>
  <c r="J30" i="15"/>
  <c r="R30" i="15" s="1"/>
  <c r="D30" i="15"/>
  <c r="C30" i="15"/>
  <c r="B30" i="15"/>
  <c r="Q30" i="14"/>
  <c r="P30" i="14"/>
  <c r="O30" i="14"/>
  <c r="N30" i="14"/>
  <c r="J30" i="14"/>
  <c r="R30" i="14" s="1"/>
  <c r="D30" i="14"/>
  <c r="C30" i="14"/>
  <c r="B30" i="14"/>
  <c r="P30" i="13"/>
  <c r="O30" i="13"/>
  <c r="N30" i="13"/>
  <c r="M30" i="13"/>
  <c r="I30" i="13"/>
  <c r="Q30" i="13" s="1"/>
  <c r="D30" i="13"/>
  <c r="C30" i="13"/>
  <c r="B30" i="13"/>
  <c r="R30" i="16"/>
  <c r="Q30" i="16"/>
  <c r="P30" i="16"/>
  <c r="O30" i="16"/>
  <c r="K30" i="16"/>
  <c r="S30" i="16" s="1"/>
  <c r="D30" i="16"/>
  <c r="C30" i="16"/>
  <c r="B30" i="16"/>
  <c r="S30" i="11"/>
  <c r="R30" i="11"/>
  <c r="P30" i="11"/>
  <c r="O30" i="11"/>
  <c r="N30" i="11"/>
  <c r="K30" i="11"/>
  <c r="H30" i="11"/>
  <c r="T30" i="11" s="1"/>
  <c r="D30" i="11"/>
  <c r="C30" i="11"/>
  <c r="B30" i="11"/>
  <c r="P30" i="12"/>
  <c r="O30" i="12"/>
  <c r="N30" i="12"/>
  <c r="M30" i="12"/>
  <c r="I30" i="12"/>
  <c r="Q30" i="12" s="1"/>
  <c r="D30" i="12"/>
  <c r="C30" i="12"/>
  <c r="B30" i="12"/>
  <c r="P30" i="10"/>
  <c r="O30" i="10"/>
  <c r="M30" i="10"/>
  <c r="M30" i="18" s="1"/>
  <c r="I30" i="10"/>
  <c r="Q30" i="10" s="1"/>
  <c r="D30" i="10"/>
  <c r="C30" i="10"/>
  <c r="B30" i="10"/>
  <c r="M30" i="1"/>
  <c r="J30" i="18" s="1"/>
  <c r="L30" i="1"/>
  <c r="D30" i="18" s="1"/>
  <c r="G30" i="1"/>
  <c r="F30" i="1"/>
  <c r="E30" i="1"/>
  <c r="A30" i="1"/>
  <c r="A30" i="18" s="1"/>
  <c r="Y29" i="18"/>
  <c r="S29" i="18"/>
  <c r="O29" i="18"/>
  <c r="N29" i="18"/>
  <c r="C29" i="18"/>
  <c r="B29" i="18"/>
  <c r="Q29" i="15"/>
  <c r="P29" i="15"/>
  <c r="O29" i="15"/>
  <c r="N29" i="15"/>
  <c r="J29" i="15"/>
  <c r="R29" i="15" s="1"/>
  <c r="D29" i="15"/>
  <c r="C29" i="15"/>
  <c r="B29" i="15"/>
  <c r="Q29" i="14"/>
  <c r="P29" i="14"/>
  <c r="O29" i="14"/>
  <c r="N29" i="14"/>
  <c r="J29" i="14"/>
  <c r="R29" i="14" s="1"/>
  <c r="D29" i="14"/>
  <c r="C29" i="14"/>
  <c r="B29" i="14"/>
  <c r="P29" i="13"/>
  <c r="O29" i="13"/>
  <c r="N29" i="13"/>
  <c r="M29" i="13"/>
  <c r="I29" i="13"/>
  <c r="Q29" i="13" s="1"/>
  <c r="D29" i="13"/>
  <c r="C29" i="13"/>
  <c r="B29" i="13"/>
  <c r="R29" i="16"/>
  <c r="Q29" i="16"/>
  <c r="P29" i="16"/>
  <c r="O29" i="16"/>
  <c r="K29" i="16"/>
  <c r="S29" i="16" s="1"/>
  <c r="D29" i="16"/>
  <c r="C29" i="16"/>
  <c r="B29" i="16"/>
  <c r="S29" i="11"/>
  <c r="R29" i="11"/>
  <c r="P29" i="11"/>
  <c r="O29" i="11"/>
  <c r="N29" i="11"/>
  <c r="K29" i="11"/>
  <c r="H29" i="11"/>
  <c r="T29" i="11" s="1"/>
  <c r="D29" i="11"/>
  <c r="C29" i="11"/>
  <c r="B29" i="11"/>
  <c r="P29" i="12"/>
  <c r="O29" i="12"/>
  <c r="N29" i="12"/>
  <c r="M29" i="12"/>
  <c r="I29" i="12"/>
  <c r="Q29" i="12" s="1"/>
  <c r="D29" i="12"/>
  <c r="C29" i="12"/>
  <c r="B29" i="12"/>
  <c r="P29" i="10"/>
  <c r="O29" i="10"/>
  <c r="M29" i="10"/>
  <c r="M29" i="18" s="1"/>
  <c r="I29" i="10"/>
  <c r="Q29" i="10" s="1"/>
  <c r="D29" i="10"/>
  <c r="C29" i="10"/>
  <c r="B29" i="10"/>
  <c r="M29" i="1"/>
  <c r="J29" i="18" s="1"/>
  <c r="L29" i="1"/>
  <c r="D29" i="18" s="1"/>
  <c r="G29" i="1"/>
  <c r="F29" i="1"/>
  <c r="E29" i="1"/>
  <c r="A29" i="1"/>
  <c r="A29" i="18" s="1"/>
  <c r="Y28" i="18"/>
  <c r="S28" i="18"/>
  <c r="O28" i="18"/>
  <c r="N28" i="18"/>
  <c r="I28" i="18"/>
  <c r="H28" i="18"/>
  <c r="C28" i="18"/>
  <c r="B28" i="18"/>
  <c r="Q28" i="15"/>
  <c r="P28" i="15"/>
  <c r="O28" i="15"/>
  <c r="N28" i="15"/>
  <c r="J28" i="15"/>
  <c r="R28" i="15" s="1"/>
  <c r="D28" i="15"/>
  <c r="C28" i="15"/>
  <c r="B28" i="15"/>
  <c r="Q28" i="14"/>
  <c r="P28" i="14"/>
  <c r="O28" i="14"/>
  <c r="N28" i="14"/>
  <c r="J28" i="14"/>
  <c r="R28" i="14" s="1"/>
  <c r="D28" i="14"/>
  <c r="C28" i="14"/>
  <c r="B28" i="14"/>
  <c r="P28" i="13"/>
  <c r="O28" i="13"/>
  <c r="N28" i="13"/>
  <c r="M28" i="13"/>
  <c r="I28" i="13"/>
  <c r="Q28" i="13" s="1"/>
  <c r="D28" i="13"/>
  <c r="C28" i="13"/>
  <c r="B28" i="13"/>
  <c r="R28" i="16"/>
  <c r="Q28" i="16"/>
  <c r="P28" i="16"/>
  <c r="O28" i="16"/>
  <c r="K28" i="16"/>
  <c r="S28" i="16" s="1"/>
  <c r="D28" i="16"/>
  <c r="C28" i="16"/>
  <c r="B28" i="16"/>
  <c r="S28" i="11"/>
  <c r="R28" i="11"/>
  <c r="P28" i="11"/>
  <c r="O28" i="11"/>
  <c r="N28" i="11"/>
  <c r="K28" i="11"/>
  <c r="H28" i="11"/>
  <c r="T28" i="11" s="1"/>
  <c r="D28" i="11"/>
  <c r="C28" i="11"/>
  <c r="B28" i="11"/>
  <c r="P28" i="12"/>
  <c r="O28" i="12"/>
  <c r="N28" i="12"/>
  <c r="M28" i="12"/>
  <c r="I28" i="12"/>
  <c r="Q28" i="12" s="1"/>
  <c r="D28" i="12"/>
  <c r="C28" i="12"/>
  <c r="B28" i="12"/>
  <c r="P28" i="10"/>
  <c r="O28" i="10"/>
  <c r="M28" i="10"/>
  <c r="G28" i="18" s="1"/>
  <c r="I28" i="10"/>
  <c r="Q28" i="10" s="1"/>
  <c r="D28" i="10"/>
  <c r="C28" i="10"/>
  <c r="B28" i="10"/>
  <c r="M28" i="1"/>
  <c r="J28" i="18" s="1"/>
  <c r="L28" i="1"/>
  <c r="D28" i="18" s="1"/>
  <c r="G28" i="1"/>
  <c r="F28" i="1"/>
  <c r="E28" i="1"/>
  <c r="A28" i="1"/>
  <c r="A28" i="18" s="1"/>
  <c r="Y27" i="18"/>
  <c r="S27" i="18"/>
  <c r="O27" i="18"/>
  <c r="N27" i="18"/>
  <c r="C27" i="18"/>
  <c r="B27" i="18"/>
  <c r="Q27" i="15"/>
  <c r="P27" i="15"/>
  <c r="O27" i="15"/>
  <c r="N27" i="15"/>
  <c r="J27" i="15"/>
  <c r="R27" i="15" s="1"/>
  <c r="D27" i="15"/>
  <c r="C27" i="15"/>
  <c r="B27" i="15"/>
  <c r="Q27" i="14"/>
  <c r="P27" i="14"/>
  <c r="O27" i="14"/>
  <c r="N27" i="14"/>
  <c r="J27" i="14"/>
  <c r="R27" i="14" s="1"/>
  <c r="D27" i="14"/>
  <c r="C27" i="14"/>
  <c r="B27" i="14"/>
  <c r="P27" i="13"/>
  <c r="O27" i="13"/>
  <c r="N27" i="13"/>
  <c r="M27" i="13"/>
  <c r="I27" i="13"/>
  <c r="Q27" i="13" s="1"/>
  <c r="D27" i="13"/>
  <c r="C27" i="13"/>
  <c r="B27" i="13"/>
  <c r="R27" i="16"/>
  <c r="Q27" i="16"/>
  <c r="P27" i="16"/>
  <c r="O27" i="16"/>
  <c r="K27" i="16"/>
  <c r="S27" i="16" s="1"/>
  <c r="D27" i="16"/>
  <c r="C27" i="16"/>
  <c r="B27" i="16"/>
  <c r="S27" i="11"/>
  <c r="R27" i="11"/>
  <c r="P27" i="11"/>
  <c r="O27" i="11"/>
  <c r="N27" i="11"/>
  <c r="K27" i="11"/>
  <c r="H27" i="11"/>
  <c r="T27" i="11" s="1"/>
  <c r="D27" i="11"/>
  <c r="C27" i="11"/>
  <c r="B27" i="11"/>
  <c r="P27" i="12"/>
  <c r="O27" i="12"/>
  <c r="N27" i="12"/>
  <c r="M27" i="12"/>
  <c r="I27" i="12"/>
  <c r="Q27" i="12" s="1"/>
  <c r="D27" i="12"/>
  <c r="C27" i="12"/>
  <c r="B27" i="12"/>
  <c r="P27" i="10"/>
  <c r="O27" i="10"/>
  <c r="M27" i="10"/>
  <c r="I27" i="10"/>
  <c r="Q27" i="10" s="1"/>
  <c r="D27" i="10"/>
  <c r="C27" i="10"/>
  <c r="B27" i="10"/>
  <c r="M27" i="1"/>
  <c r="J27" i="18" s="1"/>
  <c r="L27" i="1"/>
  <c r="D27" i="18" s="1"/>
  <c r="G27" i="1"/>
  <c r="F27" i="1"/>
  <c r="E27" i="1"/>
  <c r="A27" i="1"/>
  <c r="A27" i="18" s="1"/>
  <c r="Y26" i="18"/>
  <c r="S26" i="18"/>
  <c r="O26" i="18"/>
  <c r="N26" i="18"/>
  <c r="C26" i="18"/>
  <c r="B26" i="18"/>
  <c r="Q26" i="15"/>
  <c r="P26" i="15"/>
  <c r="O26" i="15"/>
  <c r="N26" i="15"/>
  <c r="J26" i="15"/>
  <c r="R26" i="15" s="1"/>
  <c r="D26" i="15"/>
  <c r="C26" i="15"/>
  <c r="B26" i="15"/>
  <c r="Q26" i="14"/>
  <c r="P26" i="14"/>
  <c r="O26" i="14"/>
  <c r="N26" i="14"/>
  <c r="J26" i="14"/>
  <c r="R26" i="14" s="1"/>
  <c r="D26" i="14"/>
  <c r="C26" i="14"/>
  <c r="B26" i="14"/>
  <c r="P26" i="13"/>
  <c r="O26" i="13"/>
  <c r="N26" i="13"/>
  <c r="M26" i="13"/>
  <c r="I26" i="13"/>
  <c r="Q26" i="13" s="1"/>
  <c r="D26" i="13"/>
  <c r="C26" i="13"/>
  <c r="B26" i="13"/>
  <c r="R26" i="16"/>
  <c r="Q26" i="16"/>
  <c r="P26" i="16"/>
  <c r="O26" i="16"/>
  <c r="K26" i="16"/>
  <c r="S26" i="16" s="1"/>
  <c r="D26" i="16"/>
  <c r="C26" i="16"/>
  <c r="B26" i="16"/>
  <c r="S26" i="11"/>
  <c r="R26" i="11"/>
  <c r="P26" i="11"/>
  <c r="O26" i="11"/>
  <c r="N26" i="11"/>
  <c r="K26" i="11"/>
  <c r="H26" i="11"/>
  <c r="T26" i="11" s="1"/>
  <c r="D26" i="11"/>
  <c r="C26" i="11"/>
  <c r="B26" i="11"/>
  <c r="P26" i="12"/>
  <c r="O26" i="12"/>
  <c r="N26" i="12"/>
  <c r="M26" i="12"/>
  <c r="I26" i="12"/>
  <c r="Q26" i="12" s="1"/>
  <c r="D26" i="12"/>
  <c r="C26" i="12"/>
  <c r="B26" i="12"/>
  <c r="P26" i="10"/>
  <c r="O26" i="10"/>
  <c r="M26" i="10"/>
  <c r="M26" i="18" s="1"/>
  <c r="I26" i="10"/>
  <c r="Q26" i="10" s="1"/>
  <c r="D26" i="10"/>
  <c r="C26" i="10"/>
  <c r="B26" i="10"/>
  <c r="M26" i="1"/>
  <c r="J26" i="18" s="1"/>
  <c r="L26" i="1"/>
  <c r="D26" i="18" s="1"/>
  <c r="G26" i="1"/>
  <c r="F26" i="1"/>
  <c r="E26" i="1"/>
  <c r="A26" i="1"/>
  <c r="A26" i="14" s="1"/>
  <c r="Y25" i="18"/>
  <c r="S25" i="18"/>
  <c r="O25" i="18"/>
  <c r="N25" i="18"/>
  <c r="C25" i="18"/>
  <c r="B25" i="18"/>
  <c r="Q25" i="15"/>
  <c r="P25" i="15"/>
  <c r="O25" i="15"/>
  <c r="N25" i="15"/>
  <c r="J25" i="15"/>
  <c r="R25" i="15" s="1"/>
  <c r="D25" i="15"/>
  <c r="C25" i="15"/>
  <c r="B25" i="15"/>
  <c r="Q25" i="14"/>
  <c r="P25" i="14"/>
  <c r="O25" i="14"/>
  <c r="N25" i="14"/>
  <c r="J25" i="14"/>
  <c r="R25" i="14" s="1"/>
  <c r="D25" i="14"/>
  <c r="C25" i="14"/>
  <c r="B25" i="14"/>
  <c r="P25" i="13"/>
  <c r="O25" i="13"/>
  <c r="N25" i="13"/>
  <c r="M25" i="13"/>
  <c r="I25" i="13"/>
  <c r="Q25" i="13" s="1"/>
  <c r="D25" i="13"/>
  <c r="C25" i="13"/>
  <c r="B25" i="13"/>
  <c r="R25" i="16"/>
  <c r="Q25" i="16"/>
  <c r="P25" i="16"/>
  <c r="O25" i="16"/>
  <c r="K25" i="16"/>
  <c r="S25" i="16" s="1"/>
  <c r="D25" i="16"/>
  <c r="C25" i="16"/>
  <c r="B25" i="16"/>
  <c r="S25" i="11"/>
  <c r="R25" i="11"/>
  <c r="P25" i="11"/>
  <c r="O25" i="11"/>
  <c r="N25" i="11"/>
  <c r="K25" i="11"/>
  <c r="H25" i="11"/>
  <c r="T25" i="11" s="1"/>
  <c r="D25" i="11"/>
  <c r="C25" i="11"/>
  <c r="B25" i="11"/>
  <c r="P25" i="12"/>
  <c r="O25" i="12"/>
  <c r="N25" i="12"/>
  <c r="M25" i="12"/>
  <c r="I25" i="12"/>
  <c r="Q25" i="12" s="1"/>
  <c r="D25" i="12"/>
  <c r="C25" i="12"/>
  <c r="B25" i="12"/>
  <c r="P25" i="10"/>
  <c r="O25" i="10"/>
  <c r="M25" i="10"/>
  <c r="M25" i="18" s="1"/>
  <c r="I25" i="10"/>
  <c r="Q25" i="10" s="1"/>
  <c r="D25" i="10"/>
  <c r="C25" i="10"/>
  <c r="B25" i="10"/>
  <c r="M25" i="1"/>
  <c r="J25" i="18" s="1"/>
  <c r="L25" i="1"/>
  <c r="D25" i="18" s="1"/>
  <c r="G25" i="1"/>
  <c r="F25" i="1"/>
  <c r="E25" i="1"/>
  <c r="N25" i="1" s="1"/>
  <c r="P25" i="18" s="1"/>
  <c r="A25" i="1"/>
  <c r="A25" i="15" s="1"/>
  <c r="Y24" i="18"/>
  <c r="S24" i="18"/>
  <c r="O24" i="18"/>
  <c r="N24" i="18"/>
  <c r="I24" i="18"/>
  <c r="H24" i="18"/>
  <c r="C24" i="18"/>
  <c r="B24" i="18"/>
  <c r="Q24" i="15"/>
  <c r="P24" i="15"/>
  <c r="O24" i="15"/>
  <c r="N24" i="15"/>
  <c r="J24" i="15"/>
  <c r="R24" i="15" s="1"/>
  <c r="D24" i="15"/>
  <c r="C24" i="15"/>
  <c r="B24" i="15"/>
  <c r="Q24" i="14"/>
  <c r="P24" i="14"/>
  <c r="O24" i="14"/>
  <c r="N24" i="14"/>
  <c r="J24" i="14"/>
  <c r="R24" i="14" s="1"/>
  <c r="D24" i="14"/>
  <c r="C24" i="14"/>
  <c r="B24" i="14"/>
  <c r="P24" i="13"/>
  <c r="O24" i="13"/>
  <c r="N24" i="13"/>
  <c r="M24" i="13"/>
  <c r="I24" i="13"/>
  <c r="Q24" i="13" s="1"/>
  <c r="D24" i="13"/>
  <c r="C24" i="13"/>
  <c r="B24" i="13"/>
  <c r="R24" i="16"/>
  <c r="Q24" i="16"/>
  <c r="P24" i="16"/>
  <c r="O24" i="16"/>
  <c r="K24" i="16"/>
  <c r="S24" i="16" s="1"/>
  <c r="D24" i="16"/>
  <c r="C24" i="16"/>
  <c r="B24" i="16"/>
  <c r="S24" i="11"/>
  <c r="R24" i="11"/>
  <c r="P24" i="11"/>
  <c r="O24" i="11"/>
  <c r="N24" i="11"/>
  <c r="K24" i="11"/>
  <c r="H24" i="11"/>
  <c r="T24" i="11" s="1"/>
  <c r="D24" i="11"/>
  <c r="C24" i="11"/>
  <c r="B24" i="11"/>
  <c r="P24" i="12"/>
  <c r="O24" i="12"/>
  <c r="N24" i="12"/>
  <c r="M24" i="12"/>
  <c r="I24" i="12"/>
  <c r="Q24" i="12" s="1"/>
  <c r="D24" i="12"/>
  <c r="C24" i="12"/>
  <c r="B24" i="12"/>
  <c r="P24" i="10"/>
  <c r="O24" i="10"/>
  <c r="M24" i="10"/>
  <c r="I24" i="10"/>
  <c r="Q24" i="10" s="1"/>
  <c r="D24" i="10"/>
  <c r="C24" i="10"/>
  <c r="B24" i="10"/>
  <c r="M24" i="1"/>
  <c r="J24" i="18" s="1"/>
  <c r="L24" i="1"/>
  <c r="D24" i="18" s="1"/>
  <c r="G24" i="1"/>
  <c r="F24" i="1"/>
  <c r="E24" i="1"/>
  <c r="A24" i="1"/>
  <c r="A24" i="18" s="1"/>
  <c r="Y23" i="18"/>
  <c r="S23" i="18"/>
  <c r="O23" i="18"/>
  <c r="N23" i="18"/>
  <c r="I23" i="18"/>
  <c r="H23" i="18"/>
  <c r="C23" i="18"/>
  <c r="B23" i="18"/>
  <c r="Q23" i="15"/>
  <c r="P23" i="15"/>
  <c r="O23" i="15"/>
  <c r="N23" i="15"/>
  <c r="J23" i="15"/>
  <c r="R23" i="15" s="1"/>
  <c r="D23" i="15"/>
  <c r="C23" i="15"/>
  <c r="B23" i="15"/>
  <c r="Q23" i="14"/>
  <c r="P23" i="14"/>
  <c r="O23" i="14"/>
  <c r="N23" i="14"/>
  <c r="J23" i="14"/>
  <c r="R23" i="14" s="1"/>
  <c r="D23" i="14"/>
  <c r="C23" i="14"/>
  <c r="B23" i="14"/>
  <c r="P23" i="13"/>
  <c r="O23" i="13"/>
  <c r="N23" i="13"/>
  <c r="M23" i="13"/>
  <c r="I23" i="13"/>
  <c r="Q23" i="13" s="1"/>
  <c r="D23" i="13"/>
  <c r="C23" i="13"/>
  <c r="B23" i="13"/>
  <c r="R23" i="16"/>
  <c r="Q23" i="16"/>
  <c r="P23" i="16"/>
  <c r="O23" i="16"/>
  <c r="K23" i="16"/>
  <c r="S23" i="16" s="1"/>
  <c r="D23" i="16"/>
  <c r="C23" i="16"/>
  <c r="B23" i="16"/>
  <c r="S23" i="11"/>
  <c r="R23" i="11"/>
  <c r="P23" i="11"/>
  <c r="O23" i="11"/>
  <c r="N23" i="11"/>
  <c r="K23" i="11"/>
  <c r="H23" i="11"/>
  <c r="T23" i="11" s="1"/>
  <c r="D23" i="11"/>
  <c r="C23" i="11"/>
  <c r="B23" i="11"/>
  <c r="P23" i="12"/>
  <c r="O23" i="12"/>
  <c r="N23" i="12"/>
  <c r="M23" i="12"/>
  <c r="I23" i="12"/>
  <c r="Q23" i="12" s="1"/>
  <c r="D23" i="12"/>
  <c r="C23" i="12"/>
  <c r="B23" i="12"/>
  <c r="P23" i="10"/>
  <c r="O23" i="10"/>
  <c r="M23" i="10"/>
  <c r="I23" i="10"/>
  <c r="Q23" i="10" s="1"/>
  <c r="D23" i="10"/>
  <c r="C23" i="10"/>
  <c r="B23" i="10"/>
  <c r="M23" i="1"/>
  <c r="J23" i="18" s="1"/>
  <c r="L23" i="1"/>
  <c r="D23" i="18" s="1"/>
  <c r="G23" i="1"/>
  <c r="F23" i="1"/>
  <c r="E23" i="1"/>
  <c r="A23" i="1"/>
  <c r="A23" i="18" s="1"/>
  <c r="Y22" i="18"/>
  <c r="S22" i="18"/>
  <c r="I22" i="18"/>
  <c r="H22" i="18"/>
  <c r="C22" i="18"/>
  <c r="B22" i="18"/>
  <c r="Q22" i="15"/>
  <c r="P22" i="15"/>
  <c r="O22" i="15"/>
  <c r="N22" i="15"/>
  <c r="J22" i="15"/>
  <c r="R22" i="15" s="1"/>
  <c r="D22" i="15"/>
  <c r="C22" i="15"/>
  <c r="B22" i="15"/>
  <c r="Q22" i="14"/>
  <c r="P22" i="14"/>
  <c r="O22" i="14"/>
  <c r="N22" i="14"/>
  <c r="J22" i="14"/>
  <c r="R22" i="14" s="1"/>
  <c r="D22" i="14"/>
  <c r="C22" i="14"/>
  <c r="B22" i="14"/>
  <c r="P22" i="13"/>
  <c r="O22" i="13"/>
  <c r="N22" i="13"/>
  <c r="M22" i="13"/>
  <c r="I22" i="13"/>
  <c r="Q22" i="13" s="1"/>
  <c r="D22" i="13"/>
  <c r="C22" i="13"/>
  <c r="B22" i="13"/>
  <c r="R22" i="16"/>
  <c r="Q22" i="16"/>
  <c r="P22" i="16"/>
  <c r="O22" i="16"/>
  <c r="K22" i="16"/>
  <c r="S22" i="16" s="1"/>
  <c r="D22" i="16"/>
  <c r="C22" i="16"/>
  <c r="B22" i="16"/>
  <c r="S22" i="11"/>
  <c r="R22" i="11"/>
  <c r="P22" i="11"/>
  <c r="O22" i="11"/>
  <c r="N22" i="11"/>
  <c r="K22" i="11"/>
  <c r="H22" i="11"/>
  <c r="T22" i="11" s="1"/>
  <c r="D22" i="11"/>
  <c r="C22" i="11"/>
  <c r="B22" i="11"/>
  <c r="P22" i="12"/>
  <c r="O22" i="12"/>
  <c r="N22" i="12"/>
  <c r="M22" i="12"/>
  <c r="I22" i="12"/>
  <c r="Q22" i="12" s="1"/>
  <c r="D22" i="12"/>
  <c r="C22" i="12"/>
  <c r="B22" i="12"/>
  <c r="P22" i="10"/>
  <c r="O22" i="10"/>
  <c r="M22" i="10"/>
  <c r="M22" i="18" s="1"/>
  <c r="I22" i="10"/>
  <c r="Q22" i="10" s="1"/>
  <c r="D22" i="10"/>
  <c r="C22" i="10"/>
  <c r="B22" i="10"/>
  <c r="M22" i="1"/>
  <c r="J22" i="18" s="1"/>
  <c r="L22" i="1"/>
  <c r="D22" i="18" s="1"/>
  <c r="G22" i="1"/>
  <c r="F22" i="1"/>
  <c r="E22" i="1"/>
  <c r="A22" i="1"/>
  <c r="A22" i="15" s="1"/>
  <c r="Y21" i="18"/>
  <c r="S21" i="18"/>
  <c r="I21" i="18"/>
  <c r="H21" i="18"/>
  <c r="C21" i="18"/>
  <c r="B21" i="18"/>
  <c r="Q21" i="15"/>
  <c r="P21" i="15"/>
  <c r="O21" i="15"/>
  <c r="N21" i="15"/>
  <c r="J21" i="15"/>
  <c r="R21" i="15" s="1"/>
  <c r="D21" i="15"/>
  <c r="C21" i="15"/>
  <c r="B21" i="15"/>
  <c r="Q21" i="14"/>
  <c r="P21" i="14"/>
  <c r="O21" i="14"/>
  <c r="N21" i="14"/>
  <c r="J21" i="14"/>
  <c r="R21" i="14" s="1"/>
  <c r="D21" i="14"/>
  <c r="C21" i="14"/>
  <c r="B21" i="14"/>
  <c r="P21" i="13"/>
  <c r="O21" i="13"/>
  <c r="N21" i="13"/>
  <c r="M21" i="13"/>
  <c r="I21" i="13"/>
  <c r="Q21" i="13" s="1"/>
  <c r="D21" i="13"/>
  <c r="C21" i="13"/>
  <c r="B21" i="13"/>
  <c r="R21" i="16"/>
  <c r="Q21" i="16"/>
  <c r="P21" i="16"/>
  <c r="O21" i="16"/>
  <c r="K21" i="16"/>
  <c r="S21" i="16" s="1"/>
  <c r="D21" i="16"/>
  <c r="C21" i="16"/>
  <c r="B21" i="16"/>
  <c r="S21" i="11"/>
  <c r="R21" i="11"/>
  <c r="P21" i="11"/>
  <c r="O21" i="11"/>
  <c r="N21" i="11"/>
  <c r="K21" i="11"/>
  <c r="H21" i="11"/>
  <c r="T21" i="11" s="1"/>
  <c r="D21" i="11"/>
  <c r="C21" i="11"/>
  <c r="B21" i="11"/>
  <c r="P21" i="12"/>
  <c r="O21" i="12"/>
  <c r="N21" i="12"/>
  <c r="M21" i="12"/>
  <c r="I21" i="12"/>
  <c r="Q21" i="12" s="1"/>
  <c r="D21" i="12"/>
  <c r="C21" i="12"/>
  <c r="B21" i="12"/>
  <c r="P21" i="10"/>
  <c r="O21" i="10"/>
  <c r="M21" i="10"/>
  <c r="I21" i="10"/>
  <c r="Q21" i="10" s="1"/>
  <c r="D21" i="10"/>
  <c r="C21" i="10"/>
  <c r="B21" i="10"/>
  <c r="M21" i="1"/>
  <c r="J21" i="18" s="1"/>
  <c r="L21" i="1"/>
  <c r="D21" i="18" s="1"/>
  <c r="G21" i="1"/>
  <c r="F21" i="1"/>
  <c r="E21" i="1"/>
  <c r="A21" i="1"/>
  <c r="A21" i="18" s="1"/>
  <c r="Y20" i="18"/>
  <c r="S20" i="18"/>
  <c r="O20" i="18"/>
  <c r="N20" i="18"/>
  <c r="I20" i="18"/>
  <c r="H20" i="18"/>
  <c r="C20" i="18"/>
  <c r="B20" i="18"/>
  <c r="Q20" i="15"/>
  <c r="P20" i="15"/>
  <c r="O20" i="15"/>
  <c r="N20" i="15"/>
  <c r="J20" i="15"/>
  <c r="R20" i="15" s="1"/>
  <c r="D20" i="15"/>
  <c r="C20" i="15"/>
  <c r="B20" i="15"/>
  <c r="Q20" i="14"/>
  <c r="P20" i="14"/>
  <c r="O20" i="14"/>
  <c r="N20" i="14"/>
  <c r="J20" i="14"/>
  <c r="R20" i="14" s="1"/>
  <c r="D20" i="14"/>
  <c r="C20" i="14"/>
  <c r="B20" i="14"/>
  <c r="P20" i="13"/>
  <c r="O20" i="13"/>
  <c r="N20" i="13"/>
  <c r="M20" i="13"/>
  <c r="I20" i="13"/>
  <c r="Q20" i="13" s="1"/>
  <c r="D20" i="13"/>
  <c r="C20" i="13"/>
  <c r="B20" i="13"/>
  <c r="R20" i="16"/>
  <c r="Q20" i="16"/>
  <c r="P20" i="16"/>
  <c r="O20" i="16"/>
  <c r="K20" i="16"/>
  <c r="S20" i="16" s="1"/>
  <c r="D20" i="16"/>
  <c r="C20" i="16"/>
  <c r="B20" i="16"/>
  <c r="S20" i="11"/>
  <c r="R20" i="11"/>
  <c r="P20" i="11"/>
  <c r="O20" i="11"/>
  <c r="N20" i="11"/>
  <c r="K20" i="11"/>
  <c r="H20" i="11"/>
  <c r="T20" i="11" s="1"/>
  <c r="D20" i="11"/>
  <c r="C20" i="11"/>
  <c r="B20" i="11"/>
  <c r="P20" i="12"/>
  <c r="O20" i="12"/>
  <c r="N20" i="12"/>
  <c r="M20" i="12"/>
  <c r="I20" i="12"/>
  <c r="Q20" i="12" s="1"/>
  <c r="D20" i="12"/>
  <c r="C20" i="12"/>
  <c r="B20" i="12"/>
  <c r="P20" i="10"/>
  <c r="O20" i="10"/>
  <c r="M20" i="10"/>
  <c r="I20" i="10"/>
  <c r="Q20" i="10" s="1"/>
  <c r="D20" i="10"/>
  <c r="C20" i="10"/>
  <c r="B20" i="10"/>
  <c r="M20" i="1"/>
  <c r="J20" i="18" s="1"/>
  <c r="L20" i="1"/>
  <c r="D20" i="18" s="1"/>
  <c r="G20" i="1"/>
  <c r="F20" i="1"/>
  <c r="E20" i="1"/>
  <c r="A20" i="1"/>
  <c r="A20" i="15" s="1"/>
  <c r="Y19" i="18"/>
  <c r="S19" i="18"/>
  <c r="I19" i="18"/>
  <c r="H19" i="18"/>
  <c r="C19" i="18"/>
  <c r="B19" i="18"/>
  <c r="Q19" i="15"/>
  <c r="P19" i="15"/>
  <c r="O19" i="15"/>
  <c r="N19" i="15"/>
  <c r="J19" i="15"/>
  <c r="R19" i="15" s="1"/>
  <c r="D19" i="15"/>
  <c r="C19" i="15"/>
  <c r="B19" i="15"/>
  <c r="Q19" i="14"/>
  <c r="P19" i="14"/>
  <c r="O19" i="14"/>
  <c r="N19" i="14"/>
  <c r="J19" i="14"/>
  <c r="R19" i="14" s="1"/>
  <c r="D19" i="14"/>
  <c r="C19" i="14"/>
  <c r="B19" i="14"/>
  <c r="P19" i="13"/>
  <c r="O19" i="13"/>
  <c r="N19" i="13"/>
  <c r="M19" i="13"/>
  <c r="I19" i="13"/>
  <c r="Q19" i="13" s="1"/>
  <c r="D19" i="13"/>
  <c r="C19" i="13"/>
  <c r="B19" i="13"/>
  <c r="R19" i="16"/>
  <c r="Q19" i="16"/>
  <c r="P19" i="16"/>
  <c r="O19" i="16"/>
  <c r="K19" i="16"/>
  <c r="S19" i="16" s="1"/>
  <c r="D19" i="16"/>
  <c r="C19" i="16"/>
  <c r="B19" i="16"/>
  <c r="S19" i="11"/>
  <c r="R19" i="11"/>
  <c r="P19" i="11"/>
  <c r="O19" i="11"/>
  <c r="N19" i="11"/>
  <c r="K19" i="11"/>
  <c r="H19" i="11"/>
  <c r="T19" i="11" s="1"/>
  <c r="D19" i="11"/>
  <c r="C19" i="11"/>
  <c r="B19" i="11"/>
  <c r="P19" i="12"/>
  <c r="O19" i="12"/>
  <c r="N19" i="12"/>
  <c r="M19" i="12"/>
  <c r="I19" i="12"/>
  <c r="Q19" i="12" s="1"/>
  <c r="D19" i="12"/>
  <c r="C19" i="12"/>
  <c r="B19" i="12"/>
  <c r="P19" i="10"/>
  <c r="O19" i="10"/>
  <c r="M19" i="10"/>
  <c r="M19" i="18" s="1"/>
  <c r="I19" i="10"/>
  <c r="Q19" i="10" s="1"/>
  <c r="D19" i="10"/>
  <c r="C19" i="10"/>
  <c r="B19" i="10"/>
  <c r="M19" i="1"/>
  <c r="J19" i="18" s="1"/>
  <c r="L19" i="1"/>
  <c r="D19" i="18" s="1"/>
  <c r="G19" i="1"/>
  <c r="F19" i="1"/>
  <c r="E19" i="1"/>
  <c r="A19" i="1"/>
  <c r="A19" i="18" s="1"/>
  <c r="Y18" i="18"/>
  <c r="S18" i="18"/>
  <c r="O18" i="18"/>
  <c r="N18" i="18"/>
  <c r="I18" i="18"/>
  <c r="H18" i="18"/>
  <c r="C18" i="18"/>
  <c r="B18" i="18"/>
  <c r="Q18" i="15"/>
  <c r="P18" i="15"/>
  <c r="O18" i="15"/>
  <c r="N18" i="15"/>
  <c r="J18" i="15"/>
  <c r="R18" i="15" s="1"/>
  <c r="D18" i="15"/>
  <c r="C18" i="15"/>
  <c r="B18" i="15"/>
  <c r="Q18" i="14"/>
  <c r="P18" i="14"/>
  <c r="O18" i="14"/>
  <c r="N18" i="14"/>
  <c r="J18" i="14"/>
  <c r="R18" i="14" s="1"/>
  <c r="D18" i="14"/>
  <c r="C18" i="14"/>
  <c r="B18" i="14"/>
  <c r="P18" i="13"/>
  <c r="O18" i="13"/>
  <c r="N18" i="13"/>
  <c r="M18" i="13"/>
  <c r="I18" i="13"/>
  <c r="Q18" i="13" s="1"/>
  <c r="D18" i="13"/>
  <c r="C18" i="13"/>
  <c r="B18" i="13"/>
  <c r="R18" i="16"/>
  <c r="Q18" i="16"/>
  <c r="P18" i="16"/>
  <c r="O18" i="16"/>
  <c r="K18" i="16"/>
  <c r="S18" i="16" s="1"/>
  <c r="D18" i="16"/>
  <c r="C18" i="16"/>
  <c r="B18" i="16"/>
  <c r="S18" i="11"/>
  <c r="R18" i="11"/>
  <c r="P18" i="11"/>
  <c r="O18" i="11"/>
  <c r="N18" i="11"/>
  <c r="K18" i="11"/>
  <c r="H18" i="11"/>
  <c r="T18" i="11" s="1"/>
  <c r="D18" i="11"/>
  <c r="C18" i="11"/>
  <c r="B18" i="11"/>
  <c r="P18" i="12"/>
  <c r="O18" i="12"/>
  <c r="N18" i="12"/>
  <c r="M18" i="12"/>
  <c r="I18" i="12"/>
  <c r="Q18" i="12" s="1"/>
  <c r="D18" i="12"/>
  <c r="C18" i="12"/>
  <c r="B18" i="12"/>
  <c r="P18" i="10"/>
  <c r="O18" i="10"/>
  <c r="M18" i="10"/>
  <c r="M18" i="18" s="1"/>
  <c r="I18" i="10"/>
  <c r="Q18" i="10" s="1"/>
  <c r="D18" i="10"/>
  <c r="C18" i="10"/>
  <c r="B18" i="10"/>
  <c r="M18" i="1"/>
  <c r="J18" i="18" s="1"/>
  <c r="L18" i="1"/>
  <c r="D18" i="18" s="1"/>
  <c r="G18" i="1"/>
  <c r="F18" i="1"/>
  <c r="E18" i="1"/>
  <c r="A18" i="1"/>
  <c r="A18" i="15" s="1"/>
  <c r="Y17" i="18"/>
  <c r="S17" i="18"/>
  <c r="O17" i="18"/>
  <c r="N17" i="18"/>
  <c r="I17" i="18"/>
  <c r="H17" i="18"/>
  <c r="C17" i="18"/>
  <c r="B17" i="18"/>
  <c r="Q17" i="15"/>
  <c r="P17" i="15"/>
  <c r="O17" i="15"/>
  <c r="N17" i="15"/>
  <c r="J17" i="15"/>
  <c r="R17" i="15" s="1"/>
  <c r="D17" i="15"/>
  <c r="C17" i="15"/>
  <c r="B17" i="15"/>
  <c r="Q17" i="14"/>
  <c r="P17" i="14"/>
  <c r="O17" i="14"/>
  <c r="N17" i="14"/>
  <c r="J17" i="14"/>
  <c r="R17" i="14" s="1"/>
  <c r="D17" i="14"/>
  <c r="C17" i="14"/>
  <c r="B17" i="14"/>
  <c r="P17" i="13"/>
  <c r="O17" i="13"/>
  <c r="N17" i="13"/>
  <c r="M17" i="13"/>
  <c r="I17" i="13"/>
  <c r="Q17" i="13" s="1"/>
  <c r="D17" i="13"/>
  <c r="C17" i="13"/>
  <c r="B17" i="13"/>
  <c r="R17" i="16"/>
  <c r="Q17" i="16"/>
  <c r="P17" i="16"/>
  <c r="O17" i="16"/>
  <c r="K17" i="16"/>
  <c r="S17" i="16" s="1"/>
  <c r="D17" i="16"/>
  <c r="C17" i="16"/>
  <c r="B17" i="16"/>
  <c r="S17" i="11"/>
  <c r="R17" i="11"/>
  <c r="P17" i="11"/>
  <c r="O17" i="11"/>
  <c r="N17" i="11"/>
  <c r="K17" i="11"/>
  <c r="H17" i="11"/>
  <c r="T17" i="11" s="1"/>
  <c r="D17" i="11"/>
  <c r="C17" i="11"/>
  <c r="B17" i="11"/>
  <c r="P17" i="12"/>
  <c r="O17" i="12"/>
  <c r="N17" i="12"/>
  <c r="M17" i="12"/>
  <c r="I17" i="12"/>
  <c r="Q17" i="12" s="1"/>
  <c r="D17" i="12"/>
  <c r="C17" i="12"/>
  <c r="B17" i="12"/>
  <c r="P17" i="10"/>
  <c r="O17" i="10"/>
  <c r="M17" i="10"/>
  <c r="I17" i="10"/>
  <c r="Q17" i="10" s="1"/>
  <c r="D17" i="10"/>
  <c r="C17" i="10"/>
  <c r="B17" i="10"/>
  <c r="M17" i="1"/>
  <c r="J17" i="18" s="1"/>
  <c r="L17" i="1"/>
  <c r="D17" i="18" s="1"/>
  <c r="G17" i="1"/>
  <c r="F17" i="1"/>
  <c r="E17" i="1"/>
  <c r="A17" i="1"/>
  <c r="A17" i="15" s="1"/>
  <c r="Y16" i="18"/>
  <c r="S16" i="18"/>
  <c r="I16" i="18"/>
  <c r="H16" i="18"/>
  <c r="C16" i="18"/>
  <c r="B16" i="18"/>
  <c r="Q16" i="15"/>
  <c r="P16" i="15"/>
  <c r="O16" i="15"/>
  <c r="N16" i="15"/>
  <c r="J16" i="15"/>
  <c r="R16" i="15" s="1"/>
  <c r="D16" i="15"/>
  <c r="C16" i="15"/>
  <c r="B16" i="15"/>
  <c r="Q16" i="14"/>
  <c r="P16" i="14"/>
  <c r="O16" i="14"/>
  <c r="N16" i="14"/>
  <c r="J16" i="14"/>
  <c r="R16" i="14" s="1"/>
  <c r="D16" i="14"/>
  <c r="C16" i="14"/>
  <c r="B16" i="14"/>
  <c r="P16" i="13"/>
  <c r="O16" i="13"/>
  <c r="N16" i="13"/>
  <c r="M16" i="13"/>
  <c r="I16" i="13"/>
  <c r="Q16" i="13" s="1"/>
  <c r="D16" i="13"/>
  <c r="C16" i="13"/>
  <c r="B16" i="13"/>
  <c r="R16" i="16"/>
  <c r="Q16" i="16"/>
  <c r="P16" i="16"/>
  <c r="O16" i="16"/>
  <c r="K16" i="16"/>
  <c r="S16" i="16" s="1"/>
  <c r="D16" i="16"/>
  <c r="C16" i="16"/>
  <c r="B16" i="16"/>
  <c r="S16" i="11"/>
  <c r="R16" i="11"/>
  <c r="P16" i="11"/>
  <c r="O16" i="11"/>
  <c r="N16" i="11"/>
  <c r="K16" i="11"/>
  <c r="H16" i="11"/>
  <c r="T16" i="11" s="1"/>
  <c r="D16" i="11"/>
  <c r="C16" i="11"/>
  <c r="B16" i="11"/>
  <c r="P16" i="12"/>
  <c r="O16" i="12"/>
  <c r="N16" i="12"/>
  <c r="M16" i="12"/>
  <c r="I16" i="12"/>
  <c r="Q16" i="12" s="1"/>
  <c r="D16" i="12"/>
  <c r="C16" i="12"/>
  <c r="B16" i="12"/>
  <c r="P16" i="10"/>
  <c r="O16" i="10"/>
  <c r="M16" i="10"/>
  <c r="M16" i="18" s="1"/>
  <c r="I16" i="10"/>
  <c r="Q16" i="10" s="1"/>
  <c r="D16" i="10"/>
  <c r="C16" i="10"/>
  <c r="B16" i="10"/>
  <c r="M16" i="1"/>
  <c r="J16" i="18" s="1"/>
  <c r="L16" i="1"/>
  <c r="D16" i="18" s="1"/>
  <c r="G16" i="1"/>
  <c r="F16" i="1"/>
  <c r="E16" i="1"/>
  <c r="A16" i="1"/>
  <c r="A16" i="18" s="1"/>
  <c r="Y15" i="18"/>
  <c r="S15" i="18"/>
  <c r="I15" i="18"/>
  <c r="H15" i="18"/>
  <c r="C15" i="18"/>
  <c r="B15" i="18"/>
  <c r="Q15" i="15"/>
  <c r="P15" i="15"/>
  <c r="O15" i="15"/>
  <c r="N15" i="15"/>
  <c r="J15" i="15"/>
  <c r="R15" i="15" s="1"/>
  <c r="D15" i="15"/>
  <c r="C15" i="15"/>
  <c r="B15" i="15"/>
  <c r="Q15" i="14"/>
  <c r="P15" i="14"/>
  <c r="O15" i="14"/>
  <c r="N15" i="14"/>
  <c r="J15" i="14"/>
  <c r="R15" i="14" s="1"/>
  <c r="D15" i="14"/>
  <c r="C15" i="14"/>
  <c r="B15" i="14"/>
  <c r="P15" i="13"/>
  <c r="O15" i="13"/>
  <c r="N15" i="13"/>
  <c r="M15" i="13"/>
  <c r="I15" i="13"/>
  <c r="Q15" i="13" s="1"/>
  <c r="D15" i="13"/>
  <c r="C15" i="13"/>
  <c r="B15" i="13"/>
  <c r="R15" i="16"/>
  <c r="Q15" i="16"/>
  <c r="P15" i="16"/>
  <c r="O15" i="16"/>
  <c r="K15" i="16"/>
  <c r="S15" i="16" s="1"/>
  <c r="D15" i="16"/>
  <c r="C15" i="16"/>
  <c r="B15" i="16"/>
  <c r="S15" i="11"/>
  <c r="R15" i="11"/>
  <c r="P15" i="11"/>
  <c r="O15" i="11"/>
  <c r="N15" i="11"/>
  <c r="K15" i="11"/>
  <c r="H15" i="11"/>
  <c r="T15" i="11" s="1"/>
  <c r="D15" i="11"/>
  <c r="C15" i="11"/>
  <c r="B15" i="11"/>
  <c r="P15" i="12"/>
  <c r="O15" i="12"/>
  <c r="N15" i="12"/>
  <c r="M15" i="12"/>
  <c r="I15" i="12"/>
  <c r="Q15" i="12" s="1"/>
  <c r="D15" i="12"/>
  <c r="C15" i="12"/>
  <c r="B15" i="12"/>
  <c r="P15" i="10"/>
  <c r="O15" i="10"/>
  <c r="M15" i="10"/>
  <c r="M15" i="18" s="1"/>
  <c r="I15" i="10"/>
  <c r="Q15" i="10" s="1"/>
  <c r="D15" i="10"/>
  <c r="C15" i="10"/>
  <c r="B15" i="10"/>
  <c r="M15" i="1"/>
  <c r="J15" i="18" s="1"/>
  <c r="N15" i="18" s="1"/>
  <c r="L15" i="1"/>
  <c r="D15" i="18" s="1"/>
  <c r="G15" i="1"/>
  <c r="F15" i="1"/>
  <c r="E15" i="1"/>
  <c r="N15" i="1" s="1"/>
  <c r="P15" i="18" s="1"/>
  <c r="A15" i="1"/>
  <c r="A15" i="18" s="1"/>
  <c r="Y14" i="18"/>
  <c r="S14" i="18"/>
  <c r="I14" i="18"/>
  <c r="H14" i="18"/>
  <c r="C14" i="18"/>
  <c r="B14" i="18"/>
  <c r="Q14" i="15"/>
  <c r="P14" i="15"/>
  <c r="O14" i="15"/>
  <c r="N14" i="15"/>
  <c r="J14" i="15"/>
  <c r="R14" i="15" s="1"/>
  <c r="D14" i="15"/>
  <c r="C14" i="15"/>
  <c r="B14" i="15"/>
  <c r="Q14" i="14"/>
  <c r="P14" i="14"/>
  <c r="O14" i="14"/>
  <c r="N14" i="14"/>
  <c r="J14" i="14"/>
  <c r="R14" i="14" s="1"/>
  <c r="D14" i="14"/>
  <c r="C14" i="14"/>
  <c r="B14" i="14"/>
  <c r="P14" i="13"/>
  <c r="O14" i="13"/>
  <c r="N14" i="13"/>
  <c r="M14" i="13"/>
  <c r="I14" i="13"/>
  <c r="Q14" i="13" s="1"/>
  <c r="D14" i="13"/>
  <c r="C14" i="13"/>
  <c r="B14" i="13"/>
  <c r="R14" i="16"/>
  <c r="Q14" i="16"/>
  <c r="P14" i="16"/>
  <c r="O14" i="16"/>
  <c r="K14" i="16"/>
  <c r="S14" i="16" s="1"/>
  <c r="D14" i="16"/>
  <c r="C14" i="16"/>
  <c r="B14" i="16"/>
  <c r="S14" i="11"/>
  <c r="R14" i="11"/>
  <c r="P14" i="11"/>
  <c r="O14" i="11"/>
  <c r="N14" i="11"/>
  <c r="K14" i="11"/>
  <c r="H14" i="11"/>
  <c r="T14" i="11" s="1"/>
  <c r="D14" i="11"/>
  <c r="C14" i="11"/>
  <c r="B14" i="11"/>
  <c r="P14" i="12"/>
  <c r="O14" i="12"/>
  <c r="N14" i="12"/>
  <c r="M14" i="12"/>
  <c r="I14" i="12"/>
  <c r="Q14" i="12" s="1"/>
  <c r="D14" i="12"/>
  <c r="C14" i="12"/>
  <c r="B14" i="12"/>
  <c r="P14" i="10"/>
  <c r="O14" i="10"/>
  <c r="M14" i="10"/>
  <c r="G14" i="18" s="1"/>
  <c r="I14" i="10"/>
  <c r="Q14" i="10" s="1"/>
  <c r="D14" i="10"/>
  <c r="C14" i="10"/>
  <c r="B14" i="10"/>
  <c r="M14" i="1"/>
  <c r="J14" i="18" s="1"/>
  <c r="L14" i="1"/>
  <c r="D14" i="18" s="1"/>
  <c r="G14" i="1"/>
  <c r="F14" i="1"/>
  <c r="O14" i="1" s="1"/>
  <c r="V14" i="18" s="1"/>
  <c r="E14" i="1"/>
  <c r="A14" i="1"/>
  <c r="A14" i="15" s="1"/>
  <c r="Y13" i="18"/>
  <c r="S13" i="18"/>
  <c r="O13" i="18"/>
  <c r="N13" i="18"/>
  <c r="I13" i="18"/>
  <c r="H13" i="18"/>
  <c r="C13" i="18"/>
  <c r="B13" i="18"/>
  <c r="Q13" i="15"/>
  <c r="P13" i="15"/>
  <c r="O13" i="15"/>
  <c r="N13" i="15"/>
  <c r="J13" i="15"/>
  <c r="R13" i="15" s="1"/>
  <c r="D13" i="15"/>
  <c r="C13" i="15"/>
  <c r="B13" i="15"/>
  <c r="Q13" i="14"/>
  <c r="P13" i="14"/>
  <c r="O13" i="14"/>
  <c r="N13" i="14"/>
  <c r="J13" i="14"/>
  <c r="R13" i="14" s="1"/>
  <c r="D13" i="14"/>
  <c r="C13" i="14"/>
  <c r="B13" i="14"/>
  <c r="P13" i="13"/>
  <c r="O13" i="13"/>
  <c r="N13" i="13"/>
  <c r="M13" i="13"/>
  <c r="I13" i="13"/>
  <c r="Q13" i="13" s="1"/>
  <c r="D13" i="13"/>
  <c r="C13" i="13"/>
  <c r="B13" i="13"/>
  <c r="R13" i="16"/>
  <c r="Q13" i="16"/>
  <c r="P13" i="16"/>
  <c r="O13" i="16"/>
  <c r="K13" i="16"/>
  <c r="S13" i="16" s="1"/>
  <c r="D13" i="16"/>
  <c r="C13" i="16"/>
  <c r="B13" i="16"/>
  <c r="S13" i="11"/>
  <c r="R13" i="11"/>
  <c r="P13" i="11"/>
  <c r="O13" i="11"/>
  <c r="N13" i="11"/>
  <c r="K13" i="11"/>
  <c r="H13" i="11"/>
  <c r="T13" i="11" s="1"/>
  <c r="D13" i="11"/>
  <c r="C13" i="11"/>
  <c r="B13" i="11"/>
  <c r="P13" i="12"/>
  <c r="O13" i="12"/>
  <c r="N13" i="12"/>
  <c r="M13" i="12"/>
  <c r="G13" i="18" s="1"/>
  <c r="I13" i="12"/>
  <c r="Q13" i="12" s="1"/>
  <c r="D13" i="12"/>
  <c r="C13" i="12"/>
  <c r="B13" i="12"/>
  <c r="P13" i="10"/>
  <c r="O13" i="10"/>
  <c r="M13" i="10"/>
  <c r="M13" i="18" s="1"/>
  <c r="I13" i="10"/>
  <c r="Q13" i="10" s="1"/>
  <c r="D13" i="10"/>
  <c r="C13" i="10"/>
  <c r="B13" i="10"/>
  <c r="M13" i="1"/>
  <c r="J13" i="18" s="1"/>
  <c r="L13" i="1"/>
  <c r="D13" i="18" s="1"/>
  <c r="G13" i="1"/>
  <c r="F13" i="1"/>
  <c r="E13" i="1"/>
  <c r="A13" i="1"/>
  <c r="A13" i="15" s="1"/>
  <c r="Y12" i="18"/>
  <c r="S12" i="18"/>
  <c r="I12" i="18"/>
  <c r="H12" i="18"/>
  <c r="C12" i="18"/>
  <c r="B12" i="18"/>
  <c r="Q12" i="15"/>
  <c r="P12" i="15"/>
  <c r="O12" i="15"/>
  <c r="N12" i="15"/>
  <c r="J12" i="15"/>
  <c r="R12" i="15" s="1"/>
  <c r="D12" i="15"/>
  <c r="C12" i="15"/>
  <c r="B12" i="15"/>
  <c r="Q12" i="14"/>
  <c r="P12" i="14"/>
  <c r="O12" i="14"/>
  <c r="N12" i="14"/>
  <c r="J12" i="14"/>
  <c r="R12" i="14" s="1"/>
  <c r="D12" i="14"/>
  <c r="C12" i="14"/>
  <c r="B12" i="14"/>
  <c r="P12" i="13"/>
  <c r="O12" i="13"/>
  <c r="N12" i="13"/>
  <c r="M12" i="13"/>
  <c r="I12" i="13"/>
  <c r="Q12" i="13" s="1"/>
  <c r="D12" i="13"/>
  <c r="C12" i="13"/>
  <c r="B12" i="13"/>
  <c r="R12" i="16"/>
  <c r="Q12" i="16"/>
  <c r="P12" i="16"/>
  <c r="O12" i="16"/>
  <c r="K12" i="16"/>
  <c r="S12" i="16" s="1"/>
  <c r="D12" i="16"/>
  <c r="C12" i="16"/>
  <c r="B12" i="16"/>
  <c r="S12" i="11"/>
  <c r="R12" i="11"/>
  <c r="P12" i="11"/>
  <c r="O12" i="11"/>
  <c r="N12" i="11"/>
  <c r="K12" i="11"/>
  <c r="H12" i="11"/>
  <c r="T12" i="11" s="1"/>
  <c r="D12" i="11"/>
  <c r="C12" i="11"/>
  <c r="B12" i="11"/>
  <c r="P12" i="12"/>
  <c r="O12" i="12"/>
  <c r="N12" i="12"/>
  <c r="M12" i="12"/>
  <c r="I12" i="12"/>
  <c r="Q12" i="12" s="1"/>
  <c r="D12" i="12"/>
  <c r="C12" i="12"/>
  <c r="B12" i="12"/>
  <c r="P12" i="10"/>
  <c r="O12" i="10"/>
  <c r="M12" i="10"/>
  <c r="I12" i="10"/>
  <c r="Q12" i="10" s="1"/>
  <c r="D12" i="10"/>
  <c r="C12" i="10"/>
  <c r="B12" i="10"/>
  <c r="M12" i="1"/>
  <c r="J12" i="18" s="1"/>
  <c r="L12" i="1"/>
  <c r="D12" i="18" s="1"/>
  <c r="G12" i="1"/>
  <c r="F12" i="1"/>
  <c r="E12" i="1"/>
  <c r="A12" i="1"/>
  <c r="A12" i="18" s="1"/>
  <c r="Y11" i="18"/>
  <c r="S11" i="18"/>
  <c r="I11" i="18"/>
  <c r="H11" i="18"/>
  <c r="C11" i="18"/>
  <c r="B11" i="18"/>
  <c r="Q11" i="15"/>
  <c r="P11" i="15"/>
  <c r="O11" i="15"/>
  <c r="N11" i="15"/>
  <c r="J11" i="15"/>
  <c r="R11" i="15" s="1"/>
  <c r="D11" i="15"/>
  <c r="C11" i="15"/>
  <c r="B11" i="15"/>
  <c r="Q11" i="14"/>
  <c r="P11" i="14"/>
  <c r="O11" i="14"/>
  <c r="N11" i="14"/>
  <c r="J11" i="14"/>
  <c r="R11" i="14" s="1"/>
  <c r="D11" i="14"/>
  <c r="C11" i="14"/>
  <c r="B11" i="14"/>
  <c r="P11" i="13"/>
  <c r="O11" i="13"/>
  <c r="N11" i="13"/>
  <c r="M11" i="13"/>
  <c r="I11" i="13"/>
  <c r="Q11" i="13" s="1"/>
  <c r="D11" i="13"/>
  <c r="C11" i="13"/>
  <c r="B11" i="13"/>
  <c r="R11" i="16"/>
  <c r="Q11" i="16"/>
  <c r="P11" i="16"/>
  <c r="O11" i="16"/>
  <c r="K11" i="16"/>
  <c r="S11" i="16" s="1"/>
  <c r="D11" i="16"/>
  <c r="C11" i="16"/>
  <c r="B11" i="16"/>
  <c r="S11" i="11"/>
  <c r="R11" i="11"/>
  <c r="P11" i="11"/>
  <c r="O11" i="11"/>
  <c r="N11" i="11"/>
  <c r="K11" i="11"/>
  <c r="H11" i="11"/>
  <c r="T11" i="11" s="1"/>
  <c r="D11" i="11"/>
  <c r="C11" i="11"/>
  <c r="B11" i="11"/>
  <c r="P11" i="12"/>
  <c r="O11" i="12"/>
  <c r="N11" i="12"/>
  <c r="M11" i="12"/>
  <c r="I11" i="12"/>
  <c r="Q11" i="12" s="1"/>
  <c r="D11" i="12"/>
  <c r="C11" i="12"/>
  <c r="B11" i="12"/>
  <c r="P11" i="10"/>
  <c r="O11" i="10"/>
  <c r="M11" i="10"/>
  <c r="I11" i="10"/>
  <c r="Q11" i="10" s="1"/>
  <c r="D11" i="10"/>
  <c r="C11" i="10"/>
  <c r="B11" i="10"/>
  <c r="M11" i="1"/>
  <c r="J11" i="18" s="1"/>
  <c r="L11" i="1"/>
  <c r="D11" i="18" s="1"/>
  <c r="G11" i="1"/>
  <c r="F11" i="1"/>
  <c r="E11" i="1"/>
  <c r="A11" i="1"/>
  <c r="A11" i="18" s="1"/>
  <c r="Y10" i="18"/>
  <c r="S10" i="18"/>
  <c r="I10" i="18"/>
  <c r="H10" i="18"/>
  <c r="C10" i="18"/>
  <c r="B10" i="18"/>
  <c r="Q10" i="15"/>
  <c r="P10" i="15"/>
  <c r="O10" i="15"/>
  <c r="N10" i="15"/>
  <c r="J10" i="15"/>
  <c r="R10" i="15" s="1"/>
  <c r="D10" i="15"/>
  <c r="C10" i="15"/>
  <c r="B10" i="15"/>
  <c r="Q10" i="14"/>
  <c r="P10" i="14"/>
  <c r="O10" i="14"/>
  <c r="N10" i="14"/>
  <c r="J10" i="14"/>
  <c r="R10" i="14" s="1"/>
  <c r="D10" i="14"/>
  <c r="C10" i="14"/>
  <c r="B10" i="14"/>
  <c r="P10" i="13"/>
  <c r="O10" i="13"/>
  <c r="N10" i="13"/>
  <c r="M10" i="13"/>
  <c r="I10" i="13"/>
  <c r="Q10" i="13" s="1"/>
  <c r="D10" i="13"/>
  <c r="C10" i="13"/>
  <c r="B10" i="13"/>
  <c r="R10" i="16"/>
  <c r="Q10" i="16"/>
  <c r="P10" i="16"/>
  <c r="O10" i="16"/>
  <c r="K10" i="16"/>
  <c r="S10" i="16" s="1"/>
  <c r="D10" i="16"/>
  <c r="C10" i="16"/>
  <c r="B10" i="16"/>
  <c r="S10" i="11"/>
  <c r="R10" i="11"/>
  <c r="P10" i="11"/>
  <c r="O10" i="11"/>
  <c r="N10" i="11"/>
  <c r="K10" i="11"/>
  <c r="H10" i="11"/>
  <c r="T10" i="11" s="1"/>
  <c r="D10" i="11"/>
  <c r="C10" i="11"/>
  <c r="B10" i="11"/>
  <c r="P10" i="12"/>
  <c r="O10" i="12"/>
  <c r="N10" i="12"/>
  <c r="M10" i="12"/>
  <c r="I10" i="12"/>
  <c r="Q10" i="12" s="1"/>
  <c r="D10" i="12"/>
  <c r="C10" i="12"/>
  <c r="B10" i="12"/>
  <c r="P10" i="10"/>
  <c r="O10" i="10"/>
  <c r="M10" i="10"/>
  <c r="M10" i="18" s="1"/>
  <c r="I10" i="10"/>
  <c r="Q10" i="10" s="1"/>
  <c r="D10" i="10"/>
  <c r="C10" i="10"/>
  <c r="B10" i="10"/>
  <c r="M10" i="1"/>
  <c r="J10" i="18" s="1"/>
  <c r="L10" i="1"/>
  <c r="D10" i="18" s="1"/>
  <c r="G10" i="1"/>
  <c r="F10" i="1"/>
  <c r="E10" i="1"/>
  <c r="A10" i="1"/>
  <c r="A10" i="18" s="1"/>
  <c r="G9" i="1"/>
  <c r="F9" i="1"/>
  <c r="E9" i="1"/>
  <c r="M9" i="1"/>
  <c r="J9" i="18" s="1"/>
  <c r="L9" i="1"/>
  <c r="D9" i="15"/>
  <c r="D9" i="14"/>
  <c r="D9" i="13"/>
  <c r="D9" i="16"/>
  <c r="D9" i="11"/>
  <c r="D9" i="12"/>
  <c r="D9" i="10"/>
  <c r="P9" i="11"/>
  <c r="O9" i="11"/>
  <c r="Q9" i="11" s="1"/>
  <c r="H9" i="11"/>
  <c r="T9" i="11" s="1"/>
  <c r="G4" i="11"/>
  <c r="S4" i="11" s="1"/>
  <c r="F4" i="11"/>
  <c r="R4" i="11" s="1"/>
  <c r="I9" i="10"/>
  <c r="M9" i="10"/>
  <c r="M9" i="18" s="1"/>
  <c r="H4" i="10"/>
  <c r="P4" i="10" s="1"/>
  <c r="L4" i="10"/>
  <c r="G25" i="7" s="1"/>
  <c r="G4" i="10"/>
  <c r="K4" i="10"/>
  <c r="F25" i="7" s="1"/>
  <c r="I9" i="12"/>
  <c r="M9" i="12"/>
  <c r="H4" i="12"/>
  <c r="P4" i="12" s="1"/>
  <c r="L4" i="12"/>
  <c r="G26" i="7" s="1"/>
  <c r="G4" i="12"/>
  <c r="O4" i="12" s="1"/>
  <c r="K4" i="12"/>
  <c r="F26" i="7" s="1"/>
  <c r="F4" i="12"/>
  <c r="N4" i="12" s="1"/>
  <c r="J4" i="12"/>
  <c r="E26" i="7" s="1"/>
  <c r="K9" i="16"/>
  <c r="J4" i="16"/>
  <c r="R4" i="16" s="1"/>
  <c r="I4" i="16"/>
  <c r="H4" i="16"/>
  <c r="M4" i="16"/>
  <c r="G4" i="16"/>
  <c r="P4" i="16" s="1"/>
  <c r="R9" i="16"/>
  <c r="P9" i="16"/>
  <c r="I9" i="13"/>
  <c r="M9" i="13"/>
  <c r="H4" i="13"/>
  <c r="P4" i="13" s="1"/>
  <c r="L4" i="13"/>
  <c r="G29" i="7" s="1"/>
  <c r="G4" i="13"/>
  <c r="K4" i="13"/>
  <c r="F29" i="7" s="1"/>
  <c r="F4" i="13"/>
  <c r="N4" i="13" s="1"/>
  <c r="J4" i="13"/>
  <c r="E29" i="7" s="1"/>
  <c r="N9" i="13"/>
  <c r="I4" i="14"/>
  <c r="M4" i="14"/>
  <c r="G30" i="7" s="1"/>
  <c r="Q9" i="14"/>
  <c r="J9" i="14"/>
  <c r="N9" i="14"/>
  <c r="H4" i="14"/>
  <c r="L4" i="14"/>
  <c r="F30" i="7" s="1"/>
  <c r="G4" i="14"/>
  <c r="O4" i="14" s="1"/>
  <c r="K4" i="14"/>
  <c r="E30" i="7" s="1"/>
  <c r="I4" i="15"/>
  <c r="Q4" i="15" s="1"/>
  <c r="M4" i="15"/>
  <c r="G31" i="7" s="1"/>
  <c r="L4" i="15"/>
  <c r="F31" i="7" s="1"/>
  <c r="H4" i="15"/>
  <c r="P4" i="15" s="1"/>
  <c r="K4" i="15"/>
  <c r="E31" i="7" s="1"/>
  <c r="G4" i="15"/>
  <c r="O4" i="15" s="1"/>
  <c r="Q9" i="15"/>
  <c r="N9" i="15"/>
  <c r="J9" i="15"/>
  <c r="O9" i="16"/>
  <c r="J4" i="11"/>
  <c r="I4" i="11"/>
  <c r="L4" i="11"/>
  <c r="K9" i="11"/>
  <c r="N9" i="11"/>
  <c r="N4" i="11"/>
  <c r="S9" i="11"/>
  <c r="R9" i="11"/>
  <c r="M4" i="11"/>
  <c r="B9" i="18"/>
  <c r="B9" i="15"/>
  <c r="B9" i="14"/>
  <c r="B9" i="13"/>
  <c r="B9" i="16"/>
  <c r="B9" i="11"/>
  <c r="B9" i="12"/>
  <c r="B9" i="10"/>
  <c r="D4" i="1"/>
  <c r="S9" i="18"/>
  <c r="Y9" i="18"/>
  <c r="X4" i="18"/>
  <c r="W4" i="18"/>
  <c r="R4" i="18"/>
  <c r="Q4" i="18"/>
  <c r="L4" i="18"/>
  <c r="K4" i="18"/>
  <c r="F4" i="18"/>
  <c r="E4" i="18"/>
  <c r="A9" i="1"/>
  <c r="A9" i="10" s="1"/>
  <c r="C9" i="18"/>
  <c r="Q9" i="16"/>
  <c r="S9" i="16"/>
  <c r="N4" i="16"/>
  <c r="G28" i="7" s="1"/>
  <c r="P9" i="15"/>
  <c r="O9" i="15"/>
  <c r="R9" i="14"/>
  <c r="P9" i="14"/>
  <c r="O9" i="14"/>
  <c r="Q9" i="13"/>
  <c r="P9" i="13"/>
  <c r="O9" i="13"/>
  <c r="N9" i="12"/>
  <c r="Q9" i="12"/>
  <c r="P9" i="12"/>
  <c r="O9" i="12"/>
  <c r="P9" i="10"/>
  <c r="O9" i="10"/>
  <c r="H4" i="7"/>
  <c r="D4" i="7"/>
  <c r="L4" i="16"/>
  <c r="E28" i="7" s="1"/>
  <c r="H20" i="7"/>
  <c r="H19" i="7"/>
  <c r="H18" i="7"/>
  <c r="H17" i="7"/>
  <c r="G36" i="7"/>
  <c r="F36" i="7"/>
  <c r="C9" i="16"/>
  <c r="C9" i="15"/>
  <c r="C9" i="14"/>
  <c r="C9" i="13"/>
  <c r="C9" i="12"/>
  <c r="C9" i="11"/>
  <c r="C9" i="10"/>
  <c r="Q9" i="10"/>
  <c r="O9" i="18"/>
  <c r="N9" i="18"/>
  <c r="F28" i="7"/>
  <c r="D9" i="18"/>
  <c r="A9" i="13"/>
  <c r="A9" i="12"/>
  <c r="A9" i="15"/>
  <c r="H9" i="18"/>
  <c r="I9" i="18"/>
  <c r="G11" i="18" l="1"/>
  <c r="G23" i="18"/>
  <c r="G27" i="18"/>
  <c r="G31" i="18"/>
  <c r="G50" i="18"/>
  <c r="G68" i="18"/>
  <c r="O75" i="1"/>
  <c r="V75" i="18" s="1"/>
  <c r="Z75" i="18" s="1"/>
  <c r="G83" i="18"/>
  <c r="G91" i="18"/>
  <c r="O92" i="1"/>
  <c r="V92" i="18" s="1"/>
  <c r="G99" i="18"/>
  <c r="G113" i="18"/>
  <c r="G121" i="18"/>
  <c r="Z137" i="18"/>
  <c r="Z139" i="18"/>
  <c r="Q141" i="11"/>
  <c r="G144" i="18"/>
  <c r="Q154" i="11"/>
  <c r="N158" i="18"/>
  <c r="N160" i="18"/>
  <c r="O165" i="1"/>
  <c r="V165" i="18" s="1"/>
  <c r="Z165" i="18" s="1"/>
  <c r="I4" i="12"/>
  <c r="Q4" i="12" s="1"/>
  <c r="O4" i="11"/>
  <c r="F27" i="7" s="1"/>
  <c r="S4" i="18"/>
  <c r="G86" i="18"/>
  <c r="G98" i="18"/>
  <c r="G106" i="18"/>
  <c r="G108" i="18"/>
  <c r="AA116" i="18"/>
  <c r="Q4" i="16"/>
  <c r="G18" i="18"/>
  <c r="N22" i="18"/>
  <c r="G22" i="18"/>
  <c r="I27" i="18"/>
  <c r="Q30" i="11"/>
  <c r="I31" i="18"/>
  <c r="Q40" i="11"/>
  <c r="Q44" i="13"/>
  <c r="Q46" i="13"/>
  <c r="Q52" i="13"/>
  <c r="Q54" i="13"/>
  <c r="Q73" i="11"/>
  <c r="N75" i="1"/>
  <c r="P75" i="18" s="1"/>
  <c r="U75" i="18" s="1"/>
  <c r="N75" i="18"/>
  <c r="Q80" i="11"/>
  <c r="O81" i="1"/>
  <c r="V81" i="18" s="1"/>
  <c r="AA81" i="18" s="1"/>
  <c r="Q82" i="11"/>
  <c r="N92" i="1"/>
  <c r="P92" i="18" s="1"/>
  <c r="U92" i="18" s="1"/>
  <c r="N100" i="1"/>
  <c r="P100" i="18" s="1"/>
  <c r="T100" i="18" s="1"/>
  <c r="Z101" i="18"/>
  <c r="Z109" i="18"/>
  <c r="N110" i="18"/>
  <c r="Q114" i="11"/>
  <c r="Z115" i="18"/>
  <c r="Z117" i="18"/>
  <c r="N118" i="18"/>
  <c r="G118" i="18"/>
  <c r="Q120" i="11"/>
  <c r="O125" i="1"/>
  <c r="V125" i="18" s="1"/>
  <c r="Z125" i="18" s="1"/>
  <c r="Q126" i="11"/>
  <c r="G155" i="18"/>
  <c r="H4" i="11"/>
  <c r="T4" i="11" s="1"/>
  <c r="G64" i="18"/>
  <c r="O65" i="1"/>
  <c r="V65" i="18" s="1"/>
  <c r="O78" i="18"/>
  <c r="G81" i="18"/>
  <c r="O84" i="1"/>
  <c r="V84" i="18" s="1"/>
  <c r="G115" i="18"/>
  <c r="O127" i="1"/>
  <c r="V127" i="18" s="1"/>
  <c r="Z127" i="18" s="1"/>
  <c r="G128" i="18"/>
  <c r="G148" i="18"/>
  <c r="J4" i="15"/>
  <c r="R4" i="15" s="1"/>
  <c r="G21" i="18"/>
  <c r="G35" i="18"/>
  <c r="G43" i="18"/>
  <c r="G46" i="18"/>
  <c r="A9" i="18"/>
  <c r="A9" i="11"/>
  <c r="K4" i="16"/>
  <c r="S4" i="16" s="1"/>
  <c r="K4" i="11"/>
  <c r="N4" i="15"/>
  <c r="H31" i="7" s="1"/>
  <c r="Q13" i="11"/>
  <c r="O15" i="1"/>
  <c r="V15" i="18" s="1"/>
  <c r="G24" i="18"/>
  <c r="O25" i="1"/>
  <c r="V25" i="18" s="1"/>
  <c r="Z25" i="18" s="1"/>
  <c r="N29" i="1"/>
  <c r="P29" i="18" s="1"/>
  <c r="N37" i="1"/>
  <c r="P37" i="18" s="1"/>
  <c r="O42" i="1"/>
  <c r="V42" i="18" s="1"/>
  <c r="Q46" i="11"/>
  <c r="Q54" i="11"/>
  <c r="O55" i="1"/>
  <c r="V55" i="18" s="1"/>
  <c r="O55" i="18"/>
  <c r="N56" i="1"/>
  <c r="P56" i="18" s="1"/>
  <c r="N56" i="18"/>
  <c r="G56" i="18"/>
  <c r="Q60" i="11"/>
  <c r="G62" i="18"/>
  <c r="O63" i="1"/>
  <c r="V63" i="18" s="1"/>
  <c r="AA63" i="18" s="1"/>
  <c r="N68" i="1"/>
  <c r="P68" i="18" s="1"/>
  <c r="U68" i="18" s="1"/>
  <c r="Q70" i="11"/>
  <c r="G75" i="18"/>
  <c r="Q76" i="11"/>
  <c r="G77" i="18"/>
  <c r="O85" i="1"/>
  <c r="V85" i="18" s="1"/>
  <c r="Q89" i="11"/>
  <c r="G96" i="18"/>
  <c r="Q97" i="11"/>
  <c r="Z100" i="18"/>
  <c r="G100" i="18"/>
  <c r="N103" i="1"/>
  <c r="P103" i="18" s="1"/>
  <c r="G103" i="18"/>
  <c r="Z104" i="18"/>
  <c r="G111" i="18"/>
  <c r="Z112" i="18"/>
  <c r="G112" i="18"/>
  <c r="Q123" i="11"/>
  <c r="Z142" i="18"/>
  <c r="G142" i="18"/>
  <c r="Q143" i="11"/>
  <c r="G147" i="18"/>
  <c r="Q149" i="11"/>
  <c r="Q150" i="13"/>
  <c r="Q151" i="11"/>
  <c r="Q152" i="13"/>
  <c r="Q156" i="13"/>
  <c r="Z158" i="18"/>
  <c r="Q158" i="13"/>
  <c r="Q160" i="13"/>
  <c r="G162" i="18"/>
  <c r="A9" i="16"/>
  <c r="A9" i="14"/>
  <c r="P4" i="11"/>
  <c r="G27" i="7" s="1"/>
  <c r="N12" i="18"/>
  <c r="Q16" i="11"/>
  <c r="G17" i="18"/>
  <c r="Q18" i="11"/>
  <c r="Q20" i="11"/>
  <c r="Q34" i="11"/>
  <c r="Q38" i="11"/>
  <c r="Q45" i="13"/>
  <c r="Q50" i="13"/>
  <c r="Q51" i="13"/>
  <c r="Q53" i="13"/>
  <c r="N65" i="1"/>
  <c r="P65" i="18" s="1"/>
  <c r="U65" i="18" s="1"/>
  <c r="G65" i="18"/>
  <c r="O74" i="1"/>
  <c r="V74" i="18" s="1"/>
  <c r="AA74" i="18" s="1"/>
  <c r="Q77" i="11"/>
  <c r="Q79" i="11"/>
  <c r="N80" i="18"/>
  <c r="G80" i="18"/>
  <c r="N84" i="1"/>
  <c r="P84" i="18" s="1"/>
  <c r="N84" i="18"/>
  <c r="O95" i="1"/>
  <c r="V95" i="18" s="1"/>
  <c r="AA95" i="18" s="1"/>
  <c r="Q96" i="11"/>
  <c r="Z107" i="18"/>
  <c r="Q110" i="11"/>
  <c r="Z111" i="18"/>
  <c r="N114" i="1"/>
  <c r="P114" i="18" s="1"/>
  <c r="Q118" i="11"/>
  <c r="AA119" i="18"/>
  <c r="G120" i="18"/>
  <c r="O121" i="1"/>
  <c r="V121" i="18" s="1"/>
  <c r="Z121" i="18" s="1"/>
  <c r="N127" i="1"/>
  <c r="P127" i="18" s="1"/>
  <c r="G127" i="18"/>
  <c r="Z136" i="18"/>
  <c r="N137" i="1"/>
  <c r="P137" i="18" s="1"/>
  <c r="T137" i="18" s="1"/>
  <c r="N137" i="18"/>
  <c r="Z141" i="18"/>
  <c r="N154" i="1"/>
  <c r="P154" i="18" s="1"/>
  <c r="T154" i="18" s="1"/>
  <c r="Q156" i="11"/>
  <c r="Q158" i="11"/>
  <c r="Q162" i="11"/>
  <c r="Q164" i="11"/>
  <c r="Q166" i="13"/>
  <c r="Z169" i="18"/>
  <c r="Q169" i="13"/>
  <c r="O68" i="1"/>
  <c r="V68" i="18" s="1"/>
  <c r="N70" i="1"/>
  <c r="P70" i="18" s="1"/>
  <c r="U70" i="18" s="1"/>
  <c r="O70" i="1"/>
  <c r="V70" i="18" s="1"/>
  <c r="Z70" i="18" s="1"/>
  <c r="O71" i="1"/>
  <c r="V71" i="18" s="1"/>
  <c r="AA71" i="18" s="1"/>
  <c r="O86" i="1"/>
  <c r="V86" i="18" s="1"/>
  <c r="Z86" i="18" s="1"/>
  <c r="O93" i="1"/>
  <c r="V93" i="18" s="1"/>
  <c r="O94" i="1"/>
  <c r="V94" i="18" s="1"/>
  <c r="AA94" i="18" s="1"/>
  <c r="O98" i="1"/>
  <c r="V98" i="18" s="1"/>
  <c r="Z98" i="18" s="1"/>
  <c r="O103" i="1"/>
  <c r="V103" i="18" s="1"/>
  <c r="Z103" i="18" s="1"/>
  <c r="N105" i="1"/>
  <c r="P105" i="18" s="1"/>
  <c r="O105" i="1"/>
  <c r="V105" i="18" s="1"/>
  <c r="Z105" i="18" s="1"/>
  <c r="N107" i="1"/>
  <c r="P107" i="18" s="1"/>
  <c r="O124" i="1"/>
  <c r="V124" i="18" s="1"/>
  <c r="Z124" i="18" s="1"/>
  <c r="N169" i="1"/>
  <c r="P169" i="18" s="1"/>
  <c r="T169" i="18" s="1"/>
  <c r="N12" i="1"/>
  <c r="P12" i="18" s="1"/>
  <c r="U12" i="18" s="1"/>
  <c r="O12" i="1"/>
  <c r="V12" i="18" s="1"/>
  <c r="Z12" i="18" s="1"/>
  <c r="O17" i="1"/>
  <c r="V17" i="18" s="1"/>
  <c r="AA17" i="18" s="1"/>
  <c r="O19" i="1"/>
  <c r="V19" i="18" s="1"/>
  <c r="Z19" i="18" s="1"/>
  <c r="N22" i="1"/>
  <c r="P22" i="18" s="1"/>
  <c r="O22" i="1"/>
  <c r="V22" i="18" s="1"/>
  <c r="Z22" i="18" s="1"/>
  <c r="N24" i="1"/>
  <c r="P24" i="18" s="1"/>
  <c r="U24" i="18" s="1"/>
  <c r="O24" i="1"/>
  <c r="V24" i="18" s="1"/>
  <c r="N28" i="1"/>
  <c r="P28" i="18" s="1"/>
  <c r="U28" i="18" s="1"/>
  <c r="O28" i="1"/>
  <c r="V28" i="18" s="1"/>
  <c r="N32" i="1"/>
  <c r="P32" i="18" s="1"/>
  <c r="U32" i="18" s="1"/>
  <c r="O32" i="1"/>
  <c r="V32" i="18" s="1"/>
  <c r="N36" i="1"/>
  <c r="P36" i="18" s="1"/>
  <c r="U36" i="18" s="1"/>
  <c r="O43" i="1"/>
  <c r="V43" i="18" s="1"/>
  <c r="Z43" i="18" s="1"/>
  <c r="O45" i="1"/>
  <c r="V45" i="18" s="1"/>
  <c r="O46" i="1"/>
  <c r="V46" i="18" s="1"/>
  <c r="Z46" i="18" s="1"/>
  <c r="O66" i="1"/>
  <c r="V66" i="18" s="1"/>
  <c r="A137" i="13"/>
  <c r="N141" i="1"/>
  <c r="P141" i="18" s="1"/>
  <c r="A141" i="13"/>
  <c r="O148" i="1"/>
  <c r="V148" i="18" s="1"/>
  <c r="Z148" i="18" s="1"/>
  <c r="AA148" i="18" s="1"/>
  <c r="AA15" i="18"/>
  <c r="AA65" i="18"/>
  <c r="J4" i="14"/>
  <c r="Q167" i="13"/>
  <c r="Q164" i="13"/>
  <c r="Q148" i="13"/>
  <c r="Q149" i="13"/>
  <c r="Q151" i="13"/>
  <c r="Z153" i="18"/>
  <c r="Q153" i="13"/>
  <c r="Z155" i="18"/>
  <c r="Q155" i="13"/>
  <c r="Q157" i="13"/>
  <c r="Z159" i="18"/>
  <c r="Q159" i="13"/>
  <c r="Q161" i="13"/>
  <c r="Q163" i="13"/>
  <c r="O4" i="13"/>
  <c r="M4" i="13"/>
  <c r="H29" i="7" s="1"/>
  <c r="Q47" i="13"/>
  <c r="Q48" i="13"/>
  <c r="Q49" i="13"/>
  <c r="Q55" i="13"/>
  <c r="I4" i="13"/>
  <c r="O9" i="1"/>
  <c r="O10" i="1"/>
  <c r="V10" i="18" s="1"/>
  <c r="Z10" i="18" s="1"/>
  <c r="Q11" i="11"/>
  <c r="G12" i="18"/>
  <c r="A12" i="15"/>
  <c r="A15" i="15"/>
  <c r="M21" i="18"/>
  <c r="A22" i="11"/>
  <c r="A24" i="11"/>
  <c r="M24" i="18"/>
  <c r="G25" i="18"/>
  <c r="N26" i="1"/>
  <c r="P26" i="18" s="1"/>
  <c r="O26" i="1"/>
  <c r="V26" i="18" s="1"/>
  <c r="Z26" i="18" s="1"/>
  <c r="H26" i="18"/>
  <c r="A26" i="11"/>
  <c r="A26" i="18"/>
  <c r="Q27" i="11"/>
  <c r="A28" i="15"/>
  <c r="A29" i="15"/>
  <c r="A32" i="11"/>
  <c r="M32" i="18"/>
  <c r="O33" i="1"/>
  <c r="V33" i="18" s="1"/>
  <c r="G33" i="18"/>
  <c r="I33" i="18" s="1"/>
  <c r="A33" i="11"/>
  <c r="Q35" i="11"/>
  <c r="A36" i="15"/>
  <c r="A37" i="15"/>
  <c r="A39" i="15"/>
  <c r="A44" i="10"/>
  <c r="A44" i="12"/>
  <c r="A45" i="13"/>
  <c r="A46" i="13"/>
  <c r="A54" i="13"/>
  <c r="A56" i="11"/>
  <c r="Q64" i="11"/>
  <c r="A65" i="14"/>
  <c r="M67" i="18"/>
  <c r="G69" i="18"/>
  <c r="M69" i="18"/>
  <c r="G9" i="18"/>
  <c r="A12" i="11"/>
  <c r="M12" i="18"/>
  <c r="G15" i="18"/>
  <c r="A15" i="11"/>
  <c r="G20" i="18"/>
  <c r="N21" i="18"/>
  <c r="Q21" i="11"/>
  <c r="O22" i="18"/>
  <c r="A22" i="14"/>
  <c r="Q23" i="11"/>
  <c r="A24" i="15"/>
  <c r="A25" i="14"/>
  <c r="A26" i="15"/>
  <c r="A28" i="11"/>
  <c r="M28" i="18"/>
  <c r="O29" i="1"/>
  <c r="V29" i="18" s="1"/>
  <c r="AA29" i="18" s="1"/>
  <c r="G29" i="18"/>
  <c r="I29" i="18" s="1"/>
  <c r="A29" i="11"/>
  <c r="Q31" i="11"/>
  <c r="A32" i="15"/>
  <c r="A33" i="15"/>
  <c r="O36" i="1"/>
  <c r="V36" i="18" s="1"/>
  <c r="A36" i="11"/>
  <c r="M36" i="18"/>
  <c r="O37" i="1"/>
  <c r="V37" i="18" s="1"/>
  <c r="AA37" i="18" s="1"/>
  <c r="G37" i="18"/>
  <c r="A37" i="11"/>
  <c r="G38" i="18"/>
  <c r="N39" i="1"/>
  <c r="P39" i="18" s="1"/>
  <c r="O39" i="1"/>
  <c r="V39" i="18" s="1"/>
  <c r="AA39" i="18" s="1"/>
  <c r="G39" i="18"/>
  <c r="A39" i="11"/>
  <c r="Q41" i="11"/>
  <c r="G42" i="18"/>
  <c r="O47" i="1"/>
  <c r="V47" i="18" s="1"/>
  <c r="O48" i="1"/>
  <c r="V48" i="18" s="1"/>
  <c r="Z48" i="18" s="1"/>
  <c r="G48" i="18"/>
  <c r="A49" i="10"/>
  <c r="A49" i="12"/>
  <c r="Q50" i="11"/>
  <c r="G53" i="18"/>
  <c r="O54" i="1"/>
  <c r="V54" i="18" s="1"/>
  <c r="A56" i="15"/>
  <c r="Q57" i="11"/>
  <c r="O58" i="1"/>
  <c r="V58" i="18" s="1"/>
  <c r="AA58" i="18" s="1"/>
  <c r="N59" i="18"/>
  <c r="G59" i="18"/>
  <c r="Q59" i="11"/>
  <c r="G60" i="18"/>
  <c r="M64" i="18"/>
  <c r="A65" i="11"/>
  <c r="O66" i="18"/>
  <c r="N67" i="1"/>
  <c r="P67" i="18" s="1"/>
  <c r="O67" i="1"/>
  <c r="V67" i="18" s="1"/>
  <c r="AA67" i="18" s="1"/>
  <c r="Q67" i="11"/>
  <c r="M68" i="18"/>
  <c r="Q69" i="11"/>
  <c r="A75" i="11"/>
  <c r="M75" i="18"/>
  <c r="G76" i="18"/>
  <c r="M77" i="18"/>
  <c r="G78" i="18"/>
  <c r="Q78" i="11"/>
  <c r="O79" i="18"/>
  <c r="Q81" i="11"/>
  <c r="Q83" i="11"/>
  <c r="A84" i="15"/>
  <c r="A85" i="15"/>
  <c r="M86" i="18"/>
  <c r="G87" i="18"/>
  <c r="O88" i="1"/>
  <c r="V88" i="18" s="1"/>
  <c r="Z88" i="18" s="1"/>
  <c r="G88" i="18"/>
  <c r="Q90" i="11"/>
  <c r="Q91" i="11"/>
  <c r="G92" i="18"/>
  <c r="A92" i="15"/>
  <c r="A93" i="15"/>
  <c r="M99" i="18"/>
  <c r="Q100" i="11"/>
  <c r="A100" i="13"/>
  <c r="G102" i="18"/>
  <c r="A103" i="15"/>
  <c r="A105" i="11"/>
  <c r="N108" i="1"/>
  <c r="P108" i="18" s="1"/>
  <c r="T108" i="18" s="1"/>
  <c r="N108" i="18"/>
  <c r="Q108" i="11"/>
  <c r="A108" i="13"/>
  <c r="O110" i="18"/>
  <c r="M113" i="18"/>
  <c r="A114" i="13"/>
  <c r="G119" i="18"/>
  <c r="Q121" i="11"/>
  <c r="O122" i="1"/>
  <c r="V122" i="18" s="1"/>
  <c r="Z122" i="18" s="1"/>
  <c r="G122" i="18"/>
  <c r="G124" i="18"/>
  <c r="A127" i="15"/>
  <c r="Q128" i="11"/>
  <c r="G130" i="18"/>
  <c r="Q130" i="11"/>
  <c r="O131" i="1"/>
  <c r="V131" i="18" s="1"/>
  <c r="Z131" i="18" s="1"/>
  <c r="G132" i="18"/>
  <c r="Q132" i="11"/>
  <c r="O133" i="1"/>
  <c r="V133" i="18" s="1"/>
  <c r="Z133" i="18" s="1"/>
  <c r="G134" i="18"/>
  <c r="Q134" i="11"/>
  <c r="O135" i="18"/>
  <c r="N136" i="1"/>
  <c r="P136" i="18" s="1"/>
  <c r="Q136" i="11"/>
  <c r="A136" i="13"/>
  <c r="G137" i="18"/>
  <c r="G138" i="18"/>
  <c r="G139" i="18"/>
  <c r="Z140" i="18"/>
  <c r="G140" i="18"/>
  <c r="N142" i="1"/>
  <c r="P142" i="18" s="1"/>
  <c r="T142" i="18" s="1"/>
  <c r="Q142" i="11"/>
  <c r="A142" i="13"/>
  <c r="M144" i="18"/>
  <c r="N145" i="1"/>
  <c r="P145" i="18" s="1"/>
  <c r="O145" i="1"/>
  <c r="V145" i="18" s="1"/>
  <c r="Z145" i="18" s="1"/>
  <c r="G145" i="18"/>
  <c r="A145" i="11"/>
  <c r="G146" i="18"/>
  <c r="Q147" i="11"/>
  <c r="A149" i="13"/>
  <c r="G152" i="18"/>
  <c r="Q157" i="11"/>
  <c r="G158" i="18"/>
  <c r="Q161" i="11"/>
  <c r="Q165" i="11"/>
  <c r="G166" i="18"/>
  <c r="R166" i="14"/>
  <c r="G72" i="18"/>
  <c r="Q72" i="11"/>
  <c r="O73" i="1"/>
  <c r="V73" i="18" s="1"/>
  <c r="Z73" i="18" s="1"/>
  <c r="G73" i="18"/>
  <c r="A75" i="15"/>
  <c r="O76" i="18"/>
  <c r="M83" i="18"/>
  <c r="O83" i="18" s="1"/>
  <c r="A84" i="11"/>
  <c r="A85" i="11"/>
  <c r="M88" i="18"/>
  <c r="A92" i="11"/>
  <c r="M92" i="18"/>
  <c r="A93" i="11"/>
  <c r="M102" i="18"/>
  <c r="A103" i="11"/>
  <c r="G104" i="18"/>
  <c r="A105" i="15"/>
  <c r="M106" i="18"/>
  <c r="A107" i="13"/>
  <c r="G110" i="18"/>
  <c r="N112" i="18"/>
  <c r="M112" i="18"/>
  <c r="O113" i="18"/>
  <c r="N115" i="1"/>
  <c r="P115" i="18" s="1"/>
  <c r="T115" i="18" s="1"/>
  <c r="Q115" i="11"/>
  <c r="A115" i="13"/>
  <c r="G116" i="18"/>
  <c r="O118" i="18"/>
  <c r="M119" i="18"/>
  <c r="M122" i="18"/>
  <c r="A127" i="11"/>
  <c r="A145" i="15"/>
  <c r="O149" i="1"/>
  <c r="V149" i="18" s="1"/>
  <c r="AA33" i="18"/>
  <c r="AA42" i="18"/>
  <c r="AA56" i="18"/>
  <c r="AA68" i="18"/>
  <c r="AA85" i="18"/>
  <c r="AA93" i="18"/>
  <c r="A83" i="18"/>
  <c r="A83" i="15"/>
  <c r="A83" i="11"/>
  <c r="A90" i="18"/>
  <c r="A90" i="15"/>
  <c r="A90" i="11"/>
  <c r="G10" i="18"/>
  <c r="A11" i="13"/>
  <c r="M11" i="18"/>
  <c r="M14" i="18"/>
  <c r="O14" i="18" s="1"/>
  <c r="A16" i="13"/>
  <c r="G16" i="18"/>
  <c r="M17" i="18"/>
  <c r="G19" i="18"/>
  <c r="A20" i="16"/>
  <c r="A20" i="18"/>
  <c r="M20" i="18"/>
  <c r="O4" i="16"/>
  <c r="H28" i="7" s="1"/>
  <c r="A23" i="13"/>
  <c r="M23" i="18"/>
  <c r="A27" i="13"/>
  <c r="M27" i="18"/>
  <c r="A30" i="13"/>
  <c r="G30" i="18"/>
  <c r="A31" i="13"/>
  <c r="M31" i="18"/>
  <c r="A34" i="13"/>
  <c r="G34" i="18"/>
  <c r="A35" i="13"/>
  <c r="M35" i="18"/>
  <c r="A38" i="13"/>
  <c r="M38" i="18"/>
  <c r="A40" i="13"/>
  <c r="G40" i="18"/>
  <c r="A41" i="13"/>
  <c r="G41" i="18"/>
  <c r="A42" i="10"/>
  <c r="A42" i="12"/>
  <c r="M43" i="18"/>
  <c r="Q48" i="11"/>
  <c r="A48" i="13"/>
  <c r="O49" i="1"/>
  <c r="V49" i="18" s="1"/>
  <c r="Q49" i="11"/>
  <c r="N50" i="1"/>
  <c r="P50" i="18" s="1"/>
  <c r="O50" i="1"/>
  <c r="V50" i="18" s="1"/>
  <c r="A50" i="15"/>
  <c r="O51" i="1"/>
  <c r="V51" i="18" s="1"/>
  <c r="Z51" i="18" s="1"/>
  <c r="Q51" i="11"/>
  <c r="A51" i="16"/>
  <c r="A51" i="18"/>
  <c r="O52" i="1"/>
  <c r="V52" i="18" s="1"/>
  <c r="Q52" i="11"/>
  <c r="A52" i="13"/>
  <c r="O53" i="1"/>
  <c r="V53" i="18" s="1"/>
  <c r="Z53" i="18" s="1"/>
  <c r="AA53" i="18" s="1"/>
  <c r="Q53" i="11"/>
  <c r="A54" i="11"/>
  <c r="A54" i="15"/>
  <c r="G54" i="18"/>
  <c r="N55" i="18"/>
  <c r="Q55" i="11"/>
  <c r="G55" i="18"/>
  <c r="Q56" i="11"/>
  <c r="A56" i="13"/>
  <c r="N57" i="1"/>
  <c r="P57" i="18" s="1"/>
  <c r="U57" i="18" s="1"/>
  <c r="O57" i="1"/>
  <c r="V57" i="18" s="1"/>
  <c r="Z57" i="18" s="1"/>
  <c r="N57" i="18"/>
  <c r="A57" i="11"/>
  <c r="A57" i="15"/>
  <c r="M57" i="18"/>
  <c r="Q58" i="11"/>
  <c r="G58" i="18"/>
  <c r="O59" i="1"/>
  <c r="V59" i="18" s="1"/>
  <c r="N60" i="1"/>
  <c r="P60" i="18" s="1"/>
  <c r="O60" i="1"/>
  <c r="V60" i="18" s="1"/>
  <c r="Z60" i="18" s="1"/>
  <c r="A60" i="11"/>
  <c r="A60" i="18"/>
  <c r="M60" i="18"/>
  <c r="Q61" i="11"/>
  <c r="G61" i="18"/>
  <c r="O62" i="1"/>
  <c r="V62" i="18" s="1"/>
  <c r="Z62" i="18" s="1"/>
  <c r="Q63" i="11"/>
  <c r="G63" i="18"/>
  <c r="O64" i="1"/>
  <c r="V64" i="18" s="1"/>
  <c r="AA64" i="18" s="1"/>
  <c r="Q65" i="11"/>
  <c r="A65" i="18"/>
  <c r="N66" i="18"/>
  <c r="Q66" i="11"/>
  <c r="G66" i="18"/>
  <c r="O69" i="1"/>
  <c r="V69" i="18" s="1"/>
  <c r="AA69" i="18" s="1"/>
  <c r="H69" i="18"/>
  <c r="AA70" i="18"/>
  <c r="N71" i="18"/>
  <c r="Q71" i="11"/>
  <c r="G71" i="18"/>
  <c r="O72" i="1"/>
  <c r="V72" i="18" s="1"/>
  <c r="Z72" i="18" s="1"/>
  <c r="N73" i="18"/>
  <c r="M73" i="18"/>
  <c r="Q74" i="11"/>
  <c r="G74" i="18"/>
  <c r="Q75" i="11"/>
  <c r="A75" i="13"/>
  <c r="O76" i="1"/>
  <c r="V76" i="18" s="1"/>
  <c r="O77" i="1"/>
  <c r="V77" i="18" s="1"/>
  <c r="AA77" i="18" s="1"/>
  <c r="O78" i="1"/>
  <c r="V78" i="18" s="1"/>
  <c r="N79" i="1"/>
  <c r="P79" i="18" s="1"/>
  <c r="O79" i="1"/>
  <c r="V79" i="18" s="1"/>
  <c r="Z79" i="18" s="1"/>
  <c r="N79" i="18"/>
  <c r="A79" i="11"/>
  <c r="A79" i="14"/>
  <c r="G79" i="18"/>
  <c r="O80" i="1"/>
  <c r="V80" i="18" s="1"/>
  <c r="AA80" i="18" s="1"/>
  <c r="M81" i="18"/>
  <c r="N82" i="1"/>
  <c r="P82" i="18" s="1"/>
  <c r="U82" i="18" s="1"/>
  <c r="O82" i="1"/>
  <c r="V82" i="18" s="1"/>
  <c r="G84" i="18"/>
  <c r="G90" i="18"/>
  <c r="M91" i="18"/>
  <c r="G94" i="18"/>
  <c r="G95" i="18"/>
  <c r="M96" i="18"/>
  <c r="M98" i="18"/>
  <c r="A82" i="18"/>
  <c r="A82" i="15"/>
  <c r="A82" i="11"/>
  <c r="A91" i="18"/>
  <c r="A91" i="15"/>
  <c r="A91" i="11"/>
  <c r="A96" i="15"/>
  <c r="A96" i="14"/>
  <c r="R9" i="15"/>
  <c r="Q4" i="14"/>
  <c r="N9" i="1"/>
  <c r="P9" i="18" s="1"/>
  <c r="N10" i="18"/>
  <c r="Q10" i="11"/>
  <c r="N11" i="1"/>
  <c r="P11" i="18" s="1"/>
  <c r="O11" i="1"/>
  <c r="V11" i="18" s="1"/>
  <c r="AA11" i="18" s="1"/>
  <c r="N11" i="18"/>
  <c r="A11" i="11"/>
  <c r="A11" i="15"/>
  <c r="Q12" i="11"/>
  <c r="A12" i="13"/>
  <c r="O13" i="1"/>
  <c r="V13" i="18" s="1"/>
  <c r="AA13" i="18" s="1"/>
  <c r="N14" i="18"/>
  <c r="Q14" i="11"/>
  <c r="Q15" i="11"/>
  <c r="A15" i="13"/>
  <c r="N16" i="1"/>
  <c r="P16" i="18" s="1"/>
  <c r="U16" i="18" s="1"/>
  <c r="O16" i="1"/>
  <c r="V16" i="18" s="1"/>
  <c r="Z16" i="18" s="1"/>
  <c r="N16" i="18"/>
  <c r="A16" i="11"/>
  <c r="A16" i="15"/>
  <c r="Q17" i="11"/>
  <c r="O18" i="1"/>
  <c r="V18" i="18" s="1"/>
  <c r="Z18" i="18" s="1"/>
  <c r="N19" i="18"/>
  <c r="Q19" i="11"/>
  <c r="N4" i="14"/>
  <c r="H30" i="7" s="1"/>
  <c r="N20" i="1"/>
  <c r="P20" i="18" s="1"/>
  <c r="O20" i="1"/>
  <c r="V20" i="18" s="1"/>
  <c r="Z20" i="18" s="1"/>
  <c r="M4" i="12"/>
  <c r="A20" i="14"/>
  <c r="O21" i="1"/>
  <c r="V21" i="18" s="1"/>
  <c r="Z21" i="18" s="1"/>
  <c r="Q22" i="11"/>
  <c r="A22" i="18"/>
  <c r="N23" i="1"/>
  <c r="P23" i="18" s="1"/>
  <c r="O23" i="1"/>
  <c r="V23" i="18" s="1"/>
  <c r="AA23" i="18" s="1"/>
  <c r="A23" i="11"/>
  <c r="A23" i="15"/>
  <c r="Q24" i="11"/>
  <c r="A24" i="13"/>
  <c r="I25" i="18"/>
  <c r="Q25" i="11"/>
  <c r="A25" i="16"/>
  <c r="A25" i="18"/>
  <c r="H25" i="18"/>
  <c r="Q26" i="11"/>
  <c r="A26" i="13"/>
  <c r="G26" i="18"/>
  <c r="I26" i="18" s="1"/>
  <c r="N27" i="1"/>
  <c r="P27" i="18" s="1"/>
  <c r="O27" i="1"/>
  <c r="V27" i="18" s="1"/>
  <c r="AA27" i="18" s="1"/>
  <c r="A27" i="11"/>
  <c r="A27" i="15"/>
  <c r="Q28" i="11"/>
  <c r="A28" i="13"/>
  <c r="Q29" i="11"/>
  <c r="A29" i="13"/>
  <c r="N30" i="1"/>
  <c r="P30" i="18" s="1"/>
  <c r="U30" i="18" s="1"/>
  <c r="O30" i="1"/>
  <c r="V30" i="18" s="1"/>
  <c r="A30" i="11"/>
  <c r="A30" i="15"/>
  <c r="N31" i="1"/>
  <c r="P31" i="18" s="1"/>
  <c r="O31" i="1"/>
  <c r="V31" i="18" s="1"/>
  <c r="AA31" i="18" s="1"/>
  <c r="A31" i="11"/>
  <c r="A31" i="15"/>
  <c r="Q32" i="11"/>
  <c r="A32" i="13"/>
  <c r="Q33" i="11"/>
  <c r="A33" i="13"/>
  <c r="N34" i="1"/>
  <c r="P34" i="18" s="1"/>
  <c r="U34" i="18" s="1"/>
  <c r="O34" i="1"/>
  <c r="V34" i="18" s="1"/>
  <c r="A34" i="11"/>
  <c r="A34" i="15"/>
  <c r="N35" i="1"/>
  <c r="P35" i="18" s="1"/>
  <c r="O35" i="1"/>
  <c r="V35" i="18" s="1"/>
  <c r="AA35" i="18" s="1"/>
  <c r="A35" i="11"/>
  <c r="A35" i="15"/>
  <c r="Q36" i="11"/>
  <c r="A36" i="13"/>
  <c r="Q37" i="11"/>
  <c r="A37" i="13"/>
  <c r="N38" i="1"/>
  <c r="P38" i="18" s="1"/>
  <c r="U38" i="18" s="1"/>
  <c r="O38" i="1"/>
  <c r="V38" i="18" s="1"/>
  <c r="Q39" i="11"/>
  <c r="A39" i="13"/>
  <c r="N40" i="1"/>
  <c r="P40" i="18" s="1"/>
  <c r="U40" i="18" s="1"/>
  <c r="O40" i="1"/>
  <c r="V40" i="18" s="1"/>
  <c r="A40" i="11"/>
  <c r="A40" i="15"/>
  <c r="N41" i="1"/>
  <c r="P41" i="18" s="1"/>
  <c r="U41" i="18" s="1"/>
  <c r="O41" i="1"/>
  <c r="V41" i="18" s="1"/>
  <c r="Z41" i="18" s="1"/>
  <c r="A41" i="11"/>
  <c r="A41" i="15"/>
  <c r="A41" i="18"/>
  <c r="Q42" i="11"/>
  <c r="Q43" i="11"/>
  <c r="O44" i="1"/>
  <c r="V44" i="18" s="1"/>
  <c r="Z44" i="18" s="1"/>
  <c r="Q44" i="11"/>
  <c r="A45" i="11"/>
  <c r="A45" i="15"/>
  <c r="A46" i="11"/>
  <c r="A46" i="15"/>
  <c r="Q47" i="11"/>
  <c r="A48" i="11"/>
  <c r="A48" i="15"/>
  <c r="A50" i="16"/>
  <c r="A50" i="13"/>
  <c r="A51" i="14"/>
  <c r="A52" i="11"/>
  <c r="A52" i="15"/>
  <c r="A57" i="13"/>
  <c r="A60" i="13"/>
  <c r="A60" i="14"/>
  <c r="I73" i="18"/>
  <c r="A79" i="18"/>
  <c r="G82" i="18"/>
  <c r="A96" i="18"/>
  <c r="N83" i="1"/>
  <c r="P83" i="18" s="1"/>
  <c r="T83" i="18" s="1"/>
  <c r="O83" i="1"/>
  <c r="V83" i="18" s="1"/>
  <c r="N83" i="18"/>
  <c r="Q84" i="11"/>
  <c r="A84" i="13"/>
  <c r="Q85" i="11"/>
  <c r="A85" i="13"/>
  <c r="Q86" i="11"/>
  <c r="O87" i="1"/>
  <c r="V87" i="18" s="1"/>
  <c r="AA87" i="18" s="1"/>
  <c r="Q88" i="11"/>
  <c r="O89" i="1"/>
  <c r="V89" i="18" s="1"/>
  <c r="AA89" i="18" s="1"/>
  <c r="N90" i="1"/>
  <c r="P90" i="18" s="1"/>
  <c r="U90" i="18" s="1"/>
  <c r="O90" i="1"/>
  <c r="V90" i="18" s="1"/>
  <c r="N91" i="1"/>
  <c r="P91" i="18" s="1"/>
  <c r="T91" i="18" s="1"/>
  <c r="O91" i="1"/>
  <c r="V91" i="18" s="1"/>
  <c r="AA91" i="18" s="1"/>
  <c r="Q92" i="11"/>
  <c r="A92" i="13"/>
  <c r="Q93" i="11"/>
  <c r="A93" i="13"/>
  <c r="Q94" i="11"/>
  <c r="N96" i="1"/>
  <c r="P96" i="18" s="1"/>
  <c r="T96" i="18" s="1"/>
  <c r="O96" i="1"/>
  <c r="V96" i="18" s="1"/>
  <c r="Z96" i="18" s="1"/>
  <c r="O97" i="1"/>
  <c r="V97" i="18" s="1"/>
  <c r="Z97" i="18" s="1"/>
  <c r="Q98" i="11"/>
  <c r="O99" i="1"/>
  <c r="V99" i="18" s="1"/>
  <c r="Z99" i="18" s="1"/>
  <c r="A100" i="11"/>
  <c r="A100" i="15"/>
  <c r="M100" i="18"/>
  <c r="N101" i="1"/>
  <c r="P101" i="18" s="1"/>
  <c r="Q101" i="11"/>
  <c r="A101" i="13"/>
  <c r="N102" i="1"/>
  <c r="P102" i="18" s="1"/>
  <c r="T102" i="18" s="1"/>
  <c r="Q102" i="11"/>
  <c r="A102" i="13"/>
  <c r="Q103" i="11"/>
  <c r="A103" i="13"/>
  <c r="N104" i="1"/>
  <c r="P104" i="18" s="1"/>
  <c r="T104" i="18" s="1"/>
  <c r="Q104" i="11"/>
  <c r="A104" i="13"/>
  <c r="Q105" i="11"/>
  <c r="A105" i="13"/>
  <c r="N106" i="1"/>
  <c r="P106" i="18" s="1"/>
  <c r="T106" i="18" s="1"/>
  <c r="Q106" i="11"/>
  <c r="A106" i="13"/>
  <c r="A107" i="11"/>
  <c r="A107" i="15"/>
  <c r="G107" i="18"/>
  <c r="A108" i="11"/>
  <c r="A108" i="15"/>
  <c r="M108" i="18"/>
  <c r="AA108" i="18"/>
  <c r="O109" i="18"/>
  <c r="Q109" i="11"/>
  <c r="G109" i="18"/>
  <c r="N111" i="1"/>
  <c r="P111" i="18" s="1"/>
  <c r="Q111" i="11"/>
  <c r="A111" i="13"/>
  <c r="N112" i="1"/>
  <c r="P112" i="18" s="1"/>
  <c r="T112" i="18" s="1"/>
  <c r="Q112" i="11"/>
  <c r="A112" i="13"/>
  <c r="AA113" i="18"/>
  <c r="Q113" i="11"/>
  <c r="A114" i="11"/>
  <c r="A114" i="15"/>
  <c r="G114" i="18"/>
  <c r="A115" i="11"/>
  <c r="A115" i="15"/>
  <c r="M115" i="18"/>
  <c r="N116" i="1"/>
  <c r="P116" i="18" s="1"/>
  <c r="O116" i="18"/>
  <c r="Q116" i="11"/>
  <c r="A116" i="16"/>
  <c r="A116" i="18"/>
  <c r="O117" i="18"/>
  <c r="Q117" i="11"/>
  <c r="G117" i="18"/>
  <c r="N119" i="1"/>
  <c r="P119" i="18" s="1"/>
  <c r="O119" i="18"/>
  <c r="Q119" i="11"/>
  <c r="A119" i="13"/>
  <c r="O120" i="1"/>
  <c r="V120" i="18" s="1"/>
  <c r="Z120" i="18" s="1"/>
  <c r="M121" i="18"/>
  <c r="N122" i="1"/>
  <c r="P122" i="18" s="1"/>
  <c r="T122" i="18" s="1"/>
  <c r="Q122" i="11"/>
  <c r="A122" i="13"/>
  <c r="O123" i="1"/>
  <c r="V123" i="18" s="1"/>
  <c r="Z123" i="18" s="1"/>
  <c r="O124" i="18"/>
  <c r="Q124" i="11"/>
  <c r="A124" i="14"/>
  <c r="Q125" i="11"/>
  <c r="G125" i="18"/>
  <c r="O126" i="1"/>
  <c r="V126" i="18" s="1"/>
  <c r="AA126" i="18" s="1"/>
  <c r="A126" i="10"/>
  <c r="G126" i="18"/>
  <c r="Q127" i="11"/>
  <c r="A127" i="13"/>
  <c r="N128" i="1"/>
  <c r="P128" i="18" s="1"/>
  <c r="T128" i="18" s="1"/>
  <c r="O128" i="1"/>
  <c r="V128" i="18" s="1"/>
  <c r="A128" i="11"/>
  <c r="A128" i="15"/>
  <c r="M128" i="18"/>
  <c r="N129" i="1"/>
  <c r="P129" i="18" s="1"/>
  <c r="O129" i="1"/>
  <c r="V129" i="18" s="1"/>
  <c r="AA129" i="18" s="1"/>
  <c r="A129" i="11"/>
  <c r="G129" i="18"/>
  <c r="O130" i="1"/>
  <c r="V130" i="18" s="1"/>
  <c r="Z130" i="18" s="1"/>
  <c r="Q131" i="11"/>
  <c r="G131" i="18"/>
  <c r="O132" i="1"/>
  <c r="V132" i="18" s="1"/>
  <c r="Z132" i="18" s="1"/>
  <c r="Q133" i="11"/>
  <c r="G133" i="18"/>
  <c r="Z134" i="18"/>
  <c r="N135" i="18"/>
  <c r="Q135" i="11"/>
  <c r="G135" i="18"/>
  <c r="A136" i="11"/>
  <c r="A136" i="15"/>
  <c r="G136" i="18"/>
  <c r="A137" i="11"/>
  <c r="A137" i="15"/>
  <c r="M137" i="18"/>
  <c r="AA137" i="18"/>
  <c r="Q138" i="11"/>
  <c r="M138" i="18"/>
  <c r="N139" i="1"/>
  <c r="P139" i="18" s="1"/>
  <c r="Q139" i="11"/>
  <c r="A139" i="13"/>
  <c r="N140" i="1"/>
  <c r="P140" i="18" s="1"/>
  <c r="T140" i="18" s="1"/>
  <c r="Q140" i="11"/>
  <c r="A140" i="13"/>
  <c r="A141" i="11"/>
  <c r="A141" i="15"/>
  <c r="G141" i="18"/>
  <c r="A142" i="11"/>
  <c r="A142" i="15"/>
  <c r="M142" i="18"/>
  <c r="N143" i="1"/>
  <c r="P143" i="18" s="1"/>
  <c r="O143" i="1"/>
  <c r="V143" i="18" s="1"/>
  <c r="AA143" i="18" s="1"/>
  <c r="A143" i="14"/>
  <c r="G143" i="18"/>
  <c r="O144" i="1"/>
  <c r="V144" i="18" s="1"/>
  <c r="AA144" i="18" s="1"/>
  <c r="Q145" i="11"/>
  <c r="A145" i="13"/>
  <c r="N146" i="1"/>
  <c r="P146" i="18" s="1"/>
  <c r="T146" i="18" s="1"/>
  <c r="O146" i="1"/>
  <c r="V146" i="18" s="1"/>
  <c r="A146" i="11"/>
  <c r="A146" i="15"/>
  <c r="M146" i="18"/>
  <c r="N147" i="1"/>
  <c r="P147" i="18" s="1"/>
  <c r="O147" i="1"/>
  <c r="V147" i="18" s="1"/>
  <c r="AA147" i="18" s="1"/>
  <c r="A147" i="11"/>
  <c r="A147" i="15"/>
  <c r="A147" i="18"/>
  <c r="M147" i="18"/>
  <c r="Q148" i="11"/>
  <c r="A149" i="11"/>
  <c r="A149" i="15"/>
  <c r="A149" i="18"/>
  <c r="N150" i="1"/>
  <c r="P150" i="18" s="1"/>
  <c r="T150" i="18" s="1"/>
  <c r="Q150" i="11"/>
  <c r="A150" i="13"/>
  <c r="A151" i="13"/>
  <c r="A153" i="11"/>
  <c r="A153" i="15"/>
  <c r="A154" i="13"/>
  <c r="A157" i="13"/>
  <c r="A157" i="14"/>
  <c r="A160" i="11"/>
  <c r="AA160" i="18"/>
  <c r="A162" i="13"/>
  <c r="A163" i="13"/>
  <c r="A166" i="13"/>
  <c r="A168" i="11"/>
  <c r="A101" i="11"/>
  <c r="A101" i="15"/>
  <c r="A102" i="11"/>
  <c r="A102" i="15"/>
  <c r="A104" i="11"/>
  <c r="A104" i="15"/>
  <c r="A106" i="11"/>
  <c r="A106" i="15"/>
  <c r="O107" i="18"/>
  <c r="A111" i="11"/>
  <c r="A111" i="15"/>
  <c r="A112" i="11"/>
  <c r="A112" i="15"/>
  <c r="AA112" i="18"/>
  <c r="O114" i="18"/>
  <c r="A116" i="14"/>
  <c r="A119" i="11"/>
  <c r="A119" i="15"/>
  <c r="A119" i="18"/>
  <c r="A122" i="11"/>
  <c r="A122" i="15"/>
  <c r="A122" i="18"/>
  <c r="A124" i="10"/>
  <c r="O127" i="18"/>
  <c r="A128" i="13"/>
  <c r="A129" i="13"/>
  <c r="A129" i="18"/>
  <c r="O130" i="18"/>
  <c r="O132" i="18"/>
  <c r="O136" i="18"/>
  <c r="A139" i="11"/>
  <c r="A139" i="15"/>
  <c r="A140" i="11"/>
  <c r="A140" i="15"/>
  <c r="A143" i="16"/>
  <c r="A143" i="18"/>
  <c r="A146" i="13"/>
  <c r="A147" i="13"/>
  <c r="A150" i="11"/>
  <c r="A150" i="15"/>
  <c r="N151" i="1"/>
  <c r="P151" i="18" s="1"/>
  <c r="T151" i="18" s="1"/>
  <c r="O151" i="1"/>
  <c r="V151" i="18" s="1"/>
  <c r="Z151" i="18" s="1"/>
  <c r="N151" i="18"/>
  <c r="A151" i="11"/>
  <c r="A151" i="15"/>
  <c r="Q152" i="11"/>
  <c r="R152" i="14"/>
  <c r="N153" i="1"/>
  <c r="P153" i="18" s="1"/>
  <c r="T153" i="18" s="1"/>
  <c r="G153" i="18"/>
  <c r="Q153" i="11"/>
  <c r="A153" i="13"/>
  <c r="R153" i="14"/>
  <c r="A154" i="11"/>
  <c r="A154" i="15"/>
  <c r="G156" i="18"/>
  <c r="R156" i="14"/>
  <c r="N157" i="1"/>
  <c r="P157" i="18" s="1"/>
  <c r="O157" i="1"/>
  <c r="V157" i="18" s="1"/>
  <c r="A157" i="11"/>
  <c r="A157" i="18"/>
  <c r="R159" i="14"/>
  <c r="N160" i="1"/>
  <c r="P160" i="18" s="1"/>
  <c r="T160" i="18" s="1"/>
  <c r="Q160" i="11"/>
  <c r="N161" i="1"/>
  <c r="P161" i="18" s="1"/>
  <c r="T161" i="18" s="1"/>
  <c r="G161" i="18"/>
  <c r="N162" i="1"/>
  <c r="P162" i="18" s="1"/>
  <c r="T162" i="18" s="1"/>
  <c r="O162" i="1"/>
  <c r="V162" i="18" s="1"/>
  <c r="N162" i="18"/>
  <c r="A162" i="11"/>
  <c r="A162" i="15"/>
  <c r="N163" i="1"/>
  <c r="P163" i="18" s="1"/>
  <c r="T163" i="18" s="1"/>
  <c r="O163" i="1"/>
  <c r="V163" i="18" s="1"/>
  <c r="Z163" i="18" s="1"/>
  <c r="A163" i="11"/>
  <c r="N164" i="1"/>
  <c r="P164" i="18" s="1"/>
  <c r="T164" i="18" s="1"/>
  <c r="N166" i="1"/>
  <c r="P166" i="18" s="1"/>
  <c r="T166" i="18" s="1"/>
  <c r="O166" i="1"/>
  <c r="V166" i="18" s="1"/>
  <c r="Z166" i="18" s="1"/>
  <c r="A166" i="11"/>
  <c r="O167" i="1"/>
  <c r="V167" i="18" s="1"/>
  <c r="R167" i="14"/>
  <c r="N168" i="1"/>
  <c r="P168" i="18" s="1"/>
  <c r="Q168" i="11"/>
  <c r="A168" i="13"/>
  <c r="Q169" i="11"/>
  <c r="G44" i="18"/>
  <c r="M46" i="18"/>
  <c r="G47" i="18"/>
  <c r="M48" i="18"/>
  <c r="G49" i="18"/>
  <c r="M53" i="18"/>
  <c r="M166" i="18"/>
  <c r="G167" i="18"/>
  <c r="G168" i="18"/>
  <c r="G149" i="18"/>
  <c r="R164" i="14"/>
  <c r="R165" i="14"/>
  <c r="R168" i="14"/>
  <c r="R169" i="14"/>
  <c r="R148" i="14"/>
  <c r="R149" i="14"/>
  <c r="R150" i="14"/>
  <c r="R151" i="14"/>
  <c r="R154" i="14"/>
  <c r="R155" i="14"/>
  <c r="R157" i="14"/>
  <c r="R158" i="14"/>
  <c r="R160" i="14"/>
  <c r="R161" i="14"/>
  <c r="R162" i="14"/>
  <c r="R163" i="14"/>
  <c r="R47" i="14"/>
  <c r="R49" i="14"/>
  <c r="R50" i="14"/>
  <c r="R51" i="14"/>
  <c r="R53" i="14"/>
  <c r="R44" i="14"/>
  <c r="R45" i="14"/>
  <c r="R46" i="14"/>
  <c r="R48" i="14"/>
  <c r="R52" i="14"/>
  <c r="R54" i="14"/>
  <c r="P4" i="14"/>
  <c r="U9" i="18"/>
  <c r="T9" i="18"/>
  <c r="V9" i="18"/>
  <c r="Z14" i="18"/>
  <c r="AA14" i="18"/>
  <c r="U22" i="18"/>
  <c r="T22" i="18"/>
  <c r="Z24" i="18"/>
  <c r="AA24" i="18"/>
  <c r="U25" i="18"/>
  <c r="T25" i="18"/>
  <c r="U26" i="18"/>
  <c r="T26" i="18"/>
  <c r="Z28" i="18"/>
  <c r="AA28" i="18"/>
  <c r="Z32" i="18"/>
  <c r="AA32" i="18"/>
  <c r="Z36" i="18"/>
  <c r="AA36" i="18"/>
  <c r="AA16" i="18"/>
  <c r="AA18" i="18"/>
  <c r="AA12" i="18"/>
  <c r="U20" i="18"/>
  <c r="T20" i="18"/>
  <c r="Z30" i="18"/>
  <c r="AA30" i="18"/>
  <c r="Z34" i="18"/>
  <c r="AA34" i="18"/>
  <c r="Z38" i="18"/>
  <c r="AA38" i="18"/>
  <c r="Z40" i="18"/>
  <c r="AA40" i="18"/>
  <c r="Z50" i="18"/>
  <c r="AA50" i="18" s="1"/>
  <c r="A38" i="18"/>
  <c r="A38" i="14"/>
  <c r="A42" i="15"/>
  <c r="A42" i="13"/>
  <c r="A42" i="11"/>
  <c r="A44" i="18"/>
  <c r="A44" i="14"/>
  <c r="A44" i="11"/>
  <c r="A49" i="15"/>
  <c r="A49" i="13"/>
  <c r="A49" i="11"/>
  <c r="A55" i="15"/>
  <c r="A55" i="13"/>
  <c r="A55" i="11"/>
  <c r="A55" i="18"/>
  <c r="A55" i="14"/>
  <c r="A55" i="16"/>
  <c r="A55" i="12"/>
  <c r="A55" i="10"/>
  <c r="Z55" i="18"/>
  <c r="AA55" i="18" s="1"/>
  <c r="Z59" i="18"/>
  <c r="AA59" i="18"/>
  <c r="U60" i="18"/>
  <c r="T60" i="18"/>
  <c r="AA76" i="18"/>
  <c r="Z76" i="18"/>
  <c r="Z78" i="18"/>
  <c r="AA78" i="18"/>
  <c r="U79" i="18"/>
  <c r="T79" i="18"/>
  <c r="Z82" i="18"/>
  <c r="AA82" i="18"/>
  <c r="AA83" i="18"/>
  <c r="Z83" i="18"/>
  <c r="Z90" i="18"/>
  <c r="AA90" i="18"/>
  <c r="Z110" i="18"/>
  <c r="AA110" i="18"/>
  <c r="U116" i="18"/>
  <c r="T116" i="18"/>
  <c r="Z118" i="18"/>
  <c r="AA118" i="18"/>
  <c r="U119" i="18"/>
  <c r="T119" i="18"/>
  <c r="N10" i="1"/>
  <c r="P10" i="18" s="1"/>
  <c r="A10" i="10"/>
  <c r="A10" i="12"/>
  <c r="A10" i="16"/>
  <c r="A10" i="15"/>
  <c r="O12" i="18"/>
  <c r="N13" i="1"/>
  <c r="P13" i="18" s="1"/>
  <c r="A13" i="10"/>
  <c r="A13" i="12"/>
  <c r="A13" i="16"/>
  <c r="A13" i="14"/>
  <c r="A13" i="18"/>
  <c r="N14" i="1"/>
  <c r="P14" i="18" s="1"/>
  <c r="U14" i="18" s="1"/>
  <c r="A14" i="10"/>
  <c r="A14" i="12"/>
  <c r="A14" i="16"/>
  <c r="A14" i="14"/>
  <c r="A14" i="18"/>
  <c r="O16" i="18"/>
  <c r="N17" i="1"/>
  <c r="P17" i="18" s="1"/>
  <c r="A17" i="10"/>
  <c r="A17" i="12"/>
  <c r="A17" i="16"/>
  <c r="A17" i="14"/>
  <c r="A17" i="18"/>
  <c r="N18" i="1"/>
  <c r="P18" i="18" s="1"/>
  <c r="U18" i="18" s="1"/>
  <c r="A18" i="10"/>
  <c r="A18" i="12"/>
  <c r="A18" i="16"/>
  <c r="A18" i="14"/>
  <c r="A18" i="18"/>
  <c r="N19" i="1"/>
  <c r="P19" i="18" s="1"/>
  <c r="A19" i="10"/>
  <c r="A19" i="12"/>
  <c r="A19" i="16"/>
  <c r="A19" i="14"/>
  <c r="A19" i="15"/>
  <c r="N21" i="1"/>
  <c r="P21" i="18" s="1"/>
  <c r="A21" i="10"/>
  <c r="A21" i="12"/>
  <c r="A21" i="16"/>
  <c r="A21" i="13"/>
  <c r="A21" i="15"/>
  <c r="Y4" i="18"/>
  <c r="E4" i="1"/>
  <c r="G4" i="1"/>
  <c r="A10" i="11"/>
  <c r="A10" i="13"/>
  <c r="A10" i="14"/>
  <c r="A11" i="10"/>
  <c r="A11" i="12"/>
  <c r="A11" i="16"/>
  <c r="A11" i="14"/>
  <c r="A12" i="10"/>
  <c r="A12" i="12"/>
  <c r="A12" i="16"/>
  <c r="A12" i="14"/>
  <c r="A13" i="11"/>
  <c r="A13" i="13"/>
  <c r="A14" i="11"/>
  <c r="A14" i="13"/>
  <c r="A15" i="10"/>
  <c r="A15" i="12"/>
  <c r="A15" i="16"/>
  <c r="A15" i="14"/>
  <c r="A16" i="10"/>
  <c r="A16" i="12"/>
  <c r="A16" i="16"/>
  <c r="A16" i="14"/>
  <c r="A17" i="11"/>
  <c r="A17" i="13"/>
  <c r="A18" i="11"/>
  <c r="A18" i="13"/>
  <c r="A19" i="11"/>
  <c r="A19" i="13"/>
  <c r="A20" i="10"/>
  <c r="A20" i="12"/>
  <c r="A20" i="11"/>
  <c r="A20" i="13"/>
  <c r="A21" i="11"/>
  <c r="A21" i="14"/>
  <c r="A22" i="10"/>
  <c r="A22" i="12"/>
  <c r="A22" i="16"/>
  <c r="A22" i="13"/>
  <c r="A23" i="10"/>
  <c r="A23" i="12"/>
  <c r="A23" i="16"/>
  <c r="A23" i="14"/>
  <c r="A24" i="10"/>
  <c r="A24" i="12"/>
  <c r="A24" i="16"/>
  <c r="A24" i="14"/>
  <c r="A25" i="10"/>
  <c r="A25" i="12"/>
  <c r="A25" i="11"/>
  <c r="A25" i="13"/>
  <c r="A26" i="10"/>
  <c r="A26" i="12"/>
  <c r="A26" i="16"/>
  <c r="A27" i="10"/>
  <c r="A27" i="12"/>
  <c r="A27" i="16"/>
  <c r="A27" i="14"/>
  <c r="A28" i="10"/>
  <c r="A28" i="12"/>
  <c r="A28" i="16"/>
  <c r="A28" i="14"/>
  <c r="A29" i="10"/>
  <c r="A29" i="12"/>
  <c r="A29" i="16"/>
  <c r="A29" i="14"/>
  <c r="A30" i="10"/>
  <c r="A30" i="12"/>
  <c r="A30" i="16"/>
  <c r="A30" i="14"/>
  <c r="A31" i="10"/>
  <c r="A31" i="12"/>
  <c r="A31" i="16"/>
  <c r="A31" i="14"/>
  <c r="I32" i="18"/>
  <c r="A32" i="10"/>
  <c r="A32" i="12"/>
  <c r="A32" i="16"/>
  <c r="A32" i="14"/>
  <c r="A33" i="10"/>
  <c r="A33" i="12"/>
  <c r="A33" i="16"/>
  <c r="A33" i="14"/>
  <c r="A34" i="10"/>
  <c r="A34" i="12"/>
  <c r="A34" i="16"/>
  <c r="A34" i="14"/>
  <c r="A35" i="10"/>
  <c r="A35" i="12"/>
  <c r="A35" i="16"/>
  <c r="A35" i="14"/>
  <c r="A36" i="10"/>
  <c r="A36" i="12"/>
  <c r="A36" i="16"/>
  <c r="A36" i="14"/>
  <c r="A37" i="10"/>
  <c r="A37" i="12"/>
  <c r="A37" i="16"/>
  <c r="A37" i="14"/>
  <c r="A38" i="10"/>
  <c r="A38" i="12"/>
  <c r="A38" i="16"/>
  <c r="A38" i="15"/>
  <c r="T41" i="18"/>
  <c r="N42" i="1"/>
  <c r="P42" i="18" s="1"/>
  <c r="A42" i="16"/>
  <c r="A42" i="18"/>
  <c r="A43" i="10"/>
  <c r="A43" i="12"/>
  <c r="A44" i="16"/>
  <c r="A44" i="13"/>
  <c r="AA46" i="18"/>
  <c r="A47" i="10"/>
  <c r="A47" i="12"/>
  <c r="A49" i="16"/>
  <c r="A49" i="18"/>
  <c r="A53" i="10"/>
  <c r="A53" i="12"/>
  <c r="N55" i="1"/>
  <c r="P55" i="18" s="1"/>
  <c r="U55" i="18" s="1"/>
  <c r="AA57" i="18"/>
  <c r="AA62" i="18"/>
  <c r="AA72" i="18"/>
  <c r="AA97" i="18"/>
  <c r="A43" i="15"/>
  <c r="A43" i="13"/>
  <c r="A43" i="11"/>
  <c r="A47" i="15"/>
  <c r="A47" i="13"/>
  <c r="A47" i="11"/>
  <c r="A53" i="15"/>
  <c r="A53" i="13"/>
  <c r="A53" i="11"/>
  <c r="Z66" i="18"/>
  <c r="AA66" i="18"/>
  <c r="U84" i="18"/>
  <c r="T84" i="18"/>
  <c r="Z84" i="18"/>
  <c r="AA84" i="18"/>
  <c r="T85" i="18"/>
  <c r="U85" i="18"/>
  <c r="Z92" i="18"/>
  <c r="AA92" i="18"/>
  <c r="T93" i="18"/>
  <c r="U93" i="18"/>
  <c r="N43" i="1"/>
  <c r="P43" i="18" s="1"/>
  <c r="U43" i="18" s="1"/>
  <c r="A43" i="16"/>
  <c r="A43" i="18"/>
  <c r="AA43" i="18"/>
  <c r="N47" i="1"/>
  <c r="P47" i="18" s="1"/>
  <c r="A47" i="16"/>
  <c r="A47" i="18"/>
  <c r="AA48" i="18"/>
  <c r="A53" i="16"/>
  <c r="A53" i="18"/>
  <c r="AA75" i="18"/>
  <c r="AA79" i="18"/>
  <c r="AA86" i="18"/>
  <c r="AA88" i="18"/>
  <c r="A121" i="18"/>
  <c r="A121" i="14"/>
  <c r="A121" i="16"/>
  <c r="A123" i="15"/>
  <c r="A123" i="13"/>
  <c r="A123" i="11"/>
  <c r="A125" i="15"/>
  <c r="A125" i="13"/>
  <c r="A125" i="11"/>
  <c r="Z128" i="18"/>
  <c r="AA128" i="18"/>
  <c r="U129" i="18"/>
  <c r="T129" i="18"/>
  <c r="U143" i="18"/>
  <c r="T143" i="18"/>
  <c r="Z146" i="18"/>
  <c r="AA146" i="18"/>
  <c r="U147" i="18"/>
  <c r="T147" i="18"/>
  <c r="Z157" i="18"/>
  <c r="AA157" i="18" s="1"/>
  <c r="Z162" i="18"/>
  <c r="AA162" i="18" s="1"/>
  <c r="T168" i="18"/>
  <c r="U168" i="18" s="1"/>
  <c r="O57" i="18"/>
  <c r="N58" i="1"/>
  <c r="P58" i="18" s="1"/>
  <c r="A58" i="10"/>
  <c r="A58" i="12"/>
  <c r="A58" i="16"/>
  <c r="A58" i="14"/>
  <c r="A58" i="18"/>
  <c r="N59" i="1"/>
  <c r="P59" i="18" s="1"/>
  <c r="U59" i="18" s="1"/>
  <c r="A59" i="10"/>
  <c r="A59" i="12"/>
  <c r="A59" i="16"/>
  <c r="A59" i="14"/>
  <c r="A59" i="18"/>
  <c r="N61" i="1"/>
  <c r="P61" i="18" s="1"/>
  <c r="A61" i="10"/>
  <c r="A61" i="12"/>
  <c r="A61" i="16"/>
  <c r="A61" i="14"/>
  <c r="A61" i="18"/>
  <c r="N62" i="1"/>
  <c r="P62" i="18" s="1"/>
  <c r="U62" i="18" s="1"/>
  <c r="A62" i="10"/>
  <c r="A62" i="12"/>
  <c r="A62" i="16"/>
  <c r="A62" i="14"/>
  <c r="A62" i="18"/>
  <c r="N63" i="1"/>
  <c r="P63" i="18" s="1"/>
  <c r="A63" i="10"/>
  <c r="A63" i="12"/>
  <c r="A63" i="16"/>
  <c r="A63" i="14"/>
  <c r="A63" i="18"/>
  <c r="N64" i="1"/>
  <c r="P64" i="18" s="1"/>
  <c r="U64" i="18" s="1"/>
  <c r="A64" i="10"/>
  <c r="A64" i="12"/>
  <c r="A64" i="16"/>
  <c r="A64" i="13"/>
  <c r="A64" i="15"/>
  <c r="N66" i="1"/>
  <c r="P66" i="18" s="1"/>
  <c r="U66" i="18" s="1"/>
  <c r="N69" i="1"/>
  <c r="P69" i="18" s="1"/>
  <c r="U69" i="18" s="1"/>
  <c r="A69" i="10"/>
  <c r="A69" i="12"/>
  <c r="A69" i="16"/>
  <c r="A69" i="13"/>
  <c r="A69" i="15"/>
  <c r="O70" i="18"/>
  <c r="N71" i="1"/>
  <c r="P71" i="18" s="1"/>
  <c r="A71" i="10"/>
  <c r="A71" i="12"/>
  <c r="A71" i="16"/>
  <c r="A71" i="14"/>
  <c r="A71" i="18"/>
  <c r="N72" i="1"/>
  <c r="P72" i="18" s="1"/>
  <c r="U72" i="18" s="1"/>
  <c r="A72" i="10"/>
  <c r="A72" i="12"/>
  <c r="A72" i="16"/>
  <c r="A72" i="14"/>
  <c r="A72" i="18"/>
  <c r="N73" i="1"/>
  <c r="P73" i="18" s="1"/>
  <c r="A73" i="10"/>
  <c r="A73" i="12"/>
  <c r="A73" i="11"/>
  <c r="A73" i="13"/>
  <c r="A73" i="15"/>
  <c r="N74" i="1"/>
  <c r="P74" i="18" s="1"/>
  <c r="T74" i="18" s="1"/>
  <c r="A74" i="10"/>
  <c r="A74" i="12"/>
  <c r="A74" i="16"/>
  <c r="A74" i="14"/>
  <c r="A74" i="18"/>
  <c r="O75" i="18"/>
  <c r="N76" i="1"/>
  <c r="P76" i="18" s="1"/>
  <c r="T76" i="18" s="1"/>
  <c r="A76" i="10"/>
  <c r="A76" i="12"/>
  <c r="A76" i="16"/>
  <c r="A76" i="14"/>
  <c r="A76" i="18"/>
  <c r="N77" i="1"/>
  <c r="P77" i="18" s="1"/>
  <c r="A77" i="10"/>
  <c r="A77" i="12"/>
  <c r="A77" i="16"/>
  <c r="A77" i="13"/>
  <c r="A77" i="15"/>
  <c r="N78" i="1"/>
  <c r="P78" i="18" s="1"/>
  <c r="U78" i="18" s="1"/>
  <c r="A78" i="10"/>
  <c r="A78" i="12"/>
  <c r="A78" i="16"/>
  <c r="A78" i="14"/>
  <c r="A78" i="18"/>
  <c r="N80" i="1"/>
  <c r="P80" i="18" s="1"/>
  <c r="T80" i="18" s="1"/>
  <c r="A80" i="10"/>
  <c r="A80" i="12"/>
  <c r="A80" i="16"/>
  <c r="A80" i="14"/>
  <c r="A80" i="18"/>
  <c r="N81" i="1"/>
  <c r="P81" i="18" s="1"/>
  <c r="U81" i="18" s="1"/>
  <c r="A81" i="10"/>
  <c r="A81" i="12"/>
  <c r="A81" i="11"/>
  <c r="A81" i="13"/>
  <c r="A81" i="15"/>
  <c r="O84" i="18"/>
  <c r="N86" i="1"/>
  <c r="P86" i="18" s="1"/>
  <c r="U86" i="18" s="1"/>
  <c r="A86" i="10"/>
  <c r="A86" i="12"/>
  <c r="A86" i="16"/>
  <c r="A86" i="14"/>
  <c r="A86" i="18"/>
  <c r="N87" i="1"/>
  <c r="P87" i="18" s="1"/>
  <c r="T87" i="18" s="1"/>
  <c r="A87" i="10"/>
  <c r="A87" i="12"/>
  <c r="A87" i="16"/>
  <c r="A87" i="14"/>
  <c r="A87" i="18"/>
  <c r="N88" i="1"/>
  <c r="P88" i="18" s="1"/>
  <c r="U88" i="18" s="1"/>
  <c r="A88" i="10"/>
  <c r="A88" i="12"/>
  <c r="A88" i="16"/>
  <c r="A88" i="14"/>
  <c r="A88" i="18"/>
  <c r="N89" i="1"/>
  <c r="P89" i="18" s="1"/>
  <c r="T89" i="18" s="1"/>
  <c r="A89" i="10"/>
  <c r="A89" i="12"/>
  <c r="A89" i="16"/>
  <c r="A89" i="14"/>
  <c r="A89" i="18"/>
  <c r="N94" i="1"/>
  <c r="P94" i="18" s="1"/>
  <c r="A94" i="10"/>
  <c r="A94" i="12"/>
  <c r="A94" i="16"/>
  <c r="A94" i="15"/>
  <c r="N95" i="1"/>
  <c r="P95" i="18" s="1"/>
  <c r="U95" i="18" s="1"/>
  <c r="A95" i="10"/>
  <c r="A95" i="12"/>
  <c r="A95" i="11"/>
  <c r="A95" i="13"/>
  <c r="A95" i="15"/>
  <c r="N97" i="1"/>
  <c r="P97" i="18" s="1"/>
  <c r="T97" i="18" s="1"/>
  <c r="A97" i="10"/>
  <c r="A97" i="12"/>
  <c r="A97" i="16"/>
  <c r="A97" i="14"/>
  <c r="A97" i="18"/>
  <c r="N98" i="1"/>
  <c r="P98" i="18" s="1"/>
  <c r="A98" i="10"/>
  <c r="A98" i="12"/>
  <c r="A98" i="16"/>
  <c r="A98" i="14"/>
  <c r="A98" i="18"/>
  <c r="N99" i="1"/>
  <c r="P99" i="18" s="1"/>
  <c r="T99" i="18" s="1"/>
  <c r="A99" i="10"/>
  <c r="A99" i="12"/>
  <c r="A99" i="16"/>
  <c r="A99" i="15"/>
  <c r="AA100" i="18"/>
  <c r="AA102" i="18"/>
  <c r="AA104" i="18"/>
  <c r="AA106" i="18"/>
  <c r="O108" i="18"/>
  <c r="N109" i="1"/>
  <c r="P109" i="18" s="1"/>
  <c r="A109" i="10"/>
  <c r="A109" i="12"/>
  <c r="A109" i="16"/>
  <c r="A109" i="14"/>
  <c r="A109" i="18"/>
  <c r="N110" i="1"/>
  <c r="P110" i="18" s="1"/>
  <c r="T110" i="18" s="1"/>
  <c r="A110" i="10"/>
  <c r="A110" i="12"/>
  <c r="A110" i="16"/>
  <c r="A110" i="14"/>
  <c r="A110" i="18"/>
  <c r="O112" i="18"/>
  <c r="N113" i="1"/>
  <c r="P113" i="18" s="1"/>
  <c r="A113" i="10"/>
  <c r="A113" i="12"/>
  <c r="A113" i="11"/>
  <c r="A113" i="13"/>
  <c r="A113" i="15"/>
  <c r="AA115" i="18"/>
  <c r="N117" i="1"/>
  <c r="P117" i="18" s="1"/>
  <c r="A117" i="10"/>
  <c r="A117" i="12"/>
  <c r="A117" i="16"/>
  <c r="A117" i="14"/>
  <c r="A117" i="18"/>
  <c r="N118" i="1"/>
  <c r="P118" i="18" s="1"/>
  <c r="T118" i="18" s="1"/>
  <c r="A118" i="10"/>
  <c r="A118" i="12"/>
  <c r="A118" i="16"/>
  <c r="A118" i="14"/>
  <c r="A118" i="18"/>
  <c r="N120" i="1"/>
  <c r="P120" i="18" s="1"/>
  <c r="A120" i="10"/>
  <c r="A120" i="12"/>
  <c r="A120" i="16"/>
  <c r="A120" i="14"/>
  <c r="N121" i="1"/>
  <c r="P121" i="18" s="1"/>
  <c r="T121" i="18" s="1"/>
  <c r="A121" i="13"/>
  <c r="N123" i="1"/>
  <c r="P123" i="18" s="1"/>
  <c r="T123" i="18" s="1"/>
  <c r="A123" i="16"/>
  <c r="A123" i="18"/>
  <c r="AA123" i="18"/>
  <c r="N125" i="1"/>
  <c r="P125" i="18" s="1"/>
  <c r="T125" i="18" s="1"/>
  <c r="A125" i="16"/>
  <c r="A125" i="18"/>
  <c r="AA125" i="18"/>
  <c r="AA166" i="18"/>
  <c r="A124" i="15"/>
  <c r="A124" i="13"/>
  <c r="A124" i="11"/>
  <c r="A126" i="18"/>
  <c r="A126" i="14"/>
  <c r="A126" i="13"/>
  <c r="A126" i="11"/>
  <c r="Z135" i="18"/>
  <c r="AA135" i="18"/>
  <c r="Z149" i="18"/>
  <c r="AA149" i="18" s="1"/>
  <c r="Z152" i="18"/>
  <c r="AA152" i="18" s="1"/>
  <c r="A39" i="10"/>
  <c r="A39" i="12"/>
  <c r="A39" i="16"/>
  <c r="A39" i="14"/>
  <c r="A40" i="10"/>
  <c r="A40" i="12"/>
  <c r="A40" i="16"/>
  <c r="A40" i="14"/>
  <c r="A41" i="10"/>
  <c r="A41" i="12"/>
  <c r="A41" i="16"/>
  <c r="A45" i="10"/>
  <c r="A45" i="12"/>
  <c r="A45" i="16"/>
  <c r="A45" i="14"/>
  <c r="A46" i="10"/>
  <c r="A46" i="12"/>
  <c r="A46" i="16"/>
  <c r="A46" i="14"/>
  <c r="A48" i="10"/>
  <c r="A48" i="12"/>
  <c r="A48" i="16"/>
  <c r="A48" i="14"/>
  <c r="A50" i="10"/>
  <c r="A50" i="12"/>
  <c r="A50" i="11"/>
  <c r="A50" i="14"/>
  <c r="A51" i="10"/>
  <c r="A51" i="12"/>
  <c r="A51" i="11"/>
  <c r="A51" i="13"/>
  <c r="A52" i="10"/>
  <c r="A52" i="12"/>
  <c r="A52" i="16"/>
  <c r="A52" i="14"/>
  <c r="A54" i="10"/>
  <c r="A54" i="12"/>
  <c r="A54" i="16"/>
  <c r="A54" i="14"/>
  <c r="A56" i="10"/>
  <c r="A56" i="12"/>
  <c r="A56" i="16"/>
  <c r="A56" i="14"/>
  <c r="A57" i="10"/>
  <c r="A57" i="12"/>
  <c r="A57" i="16"/>
  <c r="A57" i="14"/>
  <c r="A58" i="11"/>
  <c r="A58" i="13"/>
  <c r="A59" i="11"/>
  <c r="A59" i="13"/>
  <c r="A60" i="10"/>
  <c r="A60" i="12"/>
  <c r="A60" i="16"/>
  <c r="A61" i="11"/>
  <c r="A61" i="13"/>
  <c r="A62" i="11"/>
  <c r="A62" i="13"/>
  <c r="A63" i="11"/>
  <c r="A63" i="13"/>
  <c r="A64" i="11"/>
  <c r="A64" i="14"/>
  <c r="A65" i="10"/>
  <c r="A65" i="12"/>
  <c r="A65" i="16"/>
  <c r="A65" i="13"/>
  <c r="A69" i="11"/>
  <c r="A69" i="14"/>
  <c r="I70" i="18"/>
  <c r="A71" i="11"/>
  <c r="A71" i="13"/>
  <c r="A72" i="11"/>
  <c r="A72" i="13"/>
  <c r="A73" i="16"/>
  <c r="A73" i="14"/>
  <c r="H73" i="18"/>
  <c r="A74" i="11"/>
  <c r="A74" i="13"/>
  <c r="I75" i="18"/>
  <c r="A75" i="10"/>
  <c r="A75" i="12"/>
  <c r="A75" i="16"/>
  <c r="A75" i="14"/>
  <c r="A76" i="11"/>
  <c r="A76" i="13"/>
  <c r="A77" i="11"/>
  <c r="A77" i="14"/>
  <c r="A78" i="11"/>
  <c r="A78" i="13"/>
  <c r="A79" i="10"/>
  <c r="A79" i="12"/>
  <c r="A79" i="16"/>
  <c r="A79" i="13"/>
  <c r="A80" i="11"/>
  <c r="A80" i="13"/>
  <c r="A81" i="16"/>
  <c r="A81" i="14"/>
  <c r="A82" i="10"/>
  <c r="A82" i="12"/>
  <c r="A82" i="16"/>
  <c r="A82" i="14"/>
  <c r="A83" i="10"/>
  <c r="A83" i="12"/>
  <c r="A83" i="16"/>
  <c r="A83" i="14"/>
  <c r="A84" i="10"/>
  <c r="A84" i="12"/>
  <c r="A84" i="16"/>
  <c r="A84" i="14"/>
  <c r="A85" i="10"/>
  <c r="A85" i="12"/>
  <c r="A85" i="16"/>
  <c r="A85" i="14"/>
  <c r="A86" i="11"/>
  <c r="A86" i="13"/>
  <c r="A87" i="11"/>
  <c r="A87" i="13"/>
  <c r="A88" i="11"/>
  <c r="A88" i="13"/>
  <c r="A89" i="11"/>
  <c r="A89" i="13"/>
  <c r="A90" i="10"/>
  <c r="A90" i="12"/>
  <c r="A90" i="16"/>
  <c r="A90" i="14"/>
  <c r="A91" i="10"/>
  <c r="A91" i="12"/>
  <c r="A91" i="16"/>
  <c r="A91" i="14"/>
  <c r="A92" i="10"/>
  <c r="A92" i="12"/>
  <c r="A92" i="16"/>
  <c r="A92" i="14"/>
  <c r="A93" i="10"/>
  <c r="A93" i="12"/>
  <c r="A93" i="16"/>
  <c r="A93" i="14"/>
  <c r="A94" i="11"/>
  <c r="A94" i="13"/>
  <c r="A94" i="14"/>
  <c r="A95" i="16"/>
  <c r="A95" i="14"/>
  <c r="A96" i="10"/>
  <c r="A96" i="12"/>
  <c r="A96" i="11"/>
  <c r="A96" i="13"/>
  <c r="A97" i="11"/>
  <c r="A97" i="13"/>
  <c r="A98" i="11"/>
  <c r="A98" i="13"/>
  <c r="A99" i="11"/>
  <c r="A99" i="13"/>
  <c r="A99" i="14"/>
  <c r="A100" i="10"/>
  <c r="A100" i="12"/>
  <c r="A100" i="16"/>
  <c r="A100" i="14"/>
  <c r="A101" i="10"/>
  <c r="A101" i="12"/>
  <c r="A101" i="16"/>
  <c r="A101" i="14"/>
  <c r="A102" i="10"/>
  <c r="A102" i="12"/>
  <c r="A102" i="16"/>
  <c r="A102" i="14"/>
  <c r="A103" i="10"/>
  <c r="A103" i="12"/>
  <c r="A103" i="16"/>
  <c r="A103" i="14"/>
  <c r="A104" i="10"/>
  <c r="A104" i="12"/>
  <c r="A104" i="16"/>
  <c r="A104" i="14"/>
  <c r="A105" i="10"/>
  <c r="A105" i="12"/>
  <c r="A105" i="16"/>
  <c r="A105" i="14"/>
  <c r="A106" i="10"/>
  <c r="A106" i="12"/>
  <c r="A106" i="16"/>
  <c r="A106" i="14"/>
  <c r="A107" i="10"/>
  <c r="A107" i="12"/>
  <c r="A107" i="16"/>
  <c r="A107" i="14"/>
  <c r="A108" i="10"/>
  <c r="A108" i="12"/>
  <c r="A108" i="16"/>
  <c r="A108" i="14"/>
  <c r="A109" i="11"/>
  <c r="A109" i="13"/>
  <c r="A110" i="11"/>
  <c r="A110" i="13"/>
  <c r="A111" i="10"/>
  <c r="A111" i="12"/>
  <c r="A111" i="16"/>
  <c r="A111" i="14"/>
  <c r="A112" i="10"/>
  <c r="A112" i="12"/>
  <c r="A112" i="16"/>
  <c r="A112" i="14"/>
  <c r="A113" i="16"/>
  <c r="A113" i="14"/>
  <c r="A114" i="10"/>
  <c r="A114" i="12"/>
  <c r="A114" i="16"/>
  <c r="A114" i="14"/>
  <c r="A115" i="10"/>
  <c r="A115" i="12"/>
  <c r="A115" i="16"/>
  <c r="A115" i="14"/>
  <c r="A116" i="10"/>
  <c r="A116" i="12"/>
  <c r="A116" i="11"/>
  <c r="A116" i="13"/>
  <c r="A117" i="11"/>
  <c r="A117" i="13"/>
  <c r="A118" i="11"/>
  <c r="A118" i="13"/>
  <c r="A119" i="10"/>
  <c r="A119" i="12"/>
  <c r="A119" i="16"/>
  <c r="A120" i="11"/>
  <c r="A120" i="13"/>
  <c r="A120" i="18"/>
  <c r="A121" i="10"/>
  <c r="A121" i="12"/>
  <c r="A121" i="11"/>
  <c r="A121" i="15"/>
  <c r="A123" i="10"/>
  <c r="A123" i="12"/>
  <c r="A123" i="14"/>
  <c r="N124" i="1"/>
  <c r="P124" i="18" s="1"/>
  <c r="A124" i="16"/>
  <c r="A124" i="18"/>
  <c r="A125" i="10"/>
  <c r="A125" i="12"/>
  <c r="A125" i="14"/>
  <c r="N126" i="1"/>
  <c r="P126" i="18" s="1"/>
  <c r="A126" i="16"/>
  <c r="A126" i="15"/>
  <c r="AA131" i="18"/>
  <c r="AA133" i="18"/>
  <c r="AA155" i="18"/>
  <c r="AA158" i="18"/>
  <c r="N130" i="1"/>
  <c r="P130" i="18" s="1"/>
  <c r="A130" i="10"/>
  <c r="A130" i="12"/>
  <c r="A130" i="16"/>
  <c r="A130" i="14"/>
  <c r="A130" i="18"/>
  <c r="N131" i="1"/>
  <c r="P131" i="18" s="1"/>
  <c r="T131" i="18" s="1"/>
  <c r="A131" i="10"/>
  <c r="A131" i="12"/>
  <c r="A131" i="16"/>
  <c r="A131" i="14"/>
  <c r="A131" i="18"/>
  <c r="N132" i="1"/>
  <c r="P132" i="18" s="1"/>
  <c r="A132" i="10"/>
  <c r="A132" i="12"/>
  <c r="A132" i="16"/>
  <c r="A132" i="14"/>
  <c r="A132" i="18"/>
  <c r="N133" i="1"/>
  <c r="P133" i="18" s="1"/>
  <c r="T133" i="18" s="1"/>
  <c r="A133" i="10"/>
  <c r="A133" i="12"/>
  <c r="A133" i="16"/>
  <c r="A133" i="14"/>
  <c r="A133" i="18"/>
  <c r="N134" i="1"/>
  <c r="P134" i="18" s="1"/>
  <c r="A134" i="10"/>
  <c r="A134" i="12"/>
  <c r="A134" i="16"/>
  <c r="A134" i="14"/>
  <c r="A134" i="18"/>
  <c r="N135" i="1"/>
  <c r="P135" i="18" s="1"/>
  <c r="T135" i="18" s="1"/>
  <c r="A135" i="10"/>
  <c r="A135" i="12"/>
  <c r="A135" i="16"/>
  <c r="A135" i="14"/>
  <c r="A135" i="18"/>
  <c r="O137" i="18"/>
  <c r="N138" i="1"/>
  <c r="P138" i="18" s="1"/>
  <c r="A138" i="10"/>
  <c r="A138" i="12"/>
  <c r="A138" i="16"/>
  <c r="A138" i="13"/>
  <c r="A138" i="15"/>
  <c r="AA140" i="18"/>
  <c r="AA142" i="18"/>
  <c r="N144" i="1"/>
  <c r="P144" i="18" s="1"/>
  <c r="A144" i="10"/>
  <c r="A144" i="12"/>
  <c r="A144" i="16"/>
  <c r="A144" i="13"/>
  <c r="A144" i="15"/>
  <c r="N148" i="1"/>
  <c r="P148" i="18" s="1"/>
  <c r="T148" i="18" s="1"/>
  <c r="A148" i="10"/>
  <c r="A148" i="12"/>
  <c r="A148" i="16"/>
  <c r="A148" i="14"/>
  <c r="A148" i="18"/>
  <c r="AA150" i="18"/>
  <c r="U151" i="18"/>
  <c r="N152" i="1"/>
  <c r="P152" i="18" s="1"/>
  <c r="A152" i="10"/>
  <c r="A152" i="12"/>
  <c r="A152" i="16"/>
  <c r="A152" i="15"/>
  <c r="AA153" i="18"/>
  <c r="U154" i="18"/>
  <c r="N155" i="1"/>
  <c r="P155" i="18" s="1"/>
  <c r="T155" i="18" s="1"/>
  <c r="A155" i="10"/>
  <c r="A155" i="12"/>
  <c r="A155" i="16"/>
  <c r="A155" i="14"/>
  <c r="A155" i="18"/>
  <c r="N156" i="1"/>
  <c r="P156" i="18" s="1"/>
  <c r="T156" i="18" s="1"/>
  <c r="A156" i="10"/>
  <c r="A156" i="12"/>
  <c r="A156" i="16"/>
  <c r="A156" i="14"/>
  <c r="A156" i="18"/>
  <c r="N158" i="1"/>
  <c r="P158" i="18" s="1"/>
  <c r="T158" i="18" s="1"/>
  <c r="A158" i="10"/>
  <c r="A158" i="12"/>
  <c r="A158" i="16"/>
  <c r="A158" i="14"/>
  <c r="A158" i="18"/>
  <c r="N159" i="1"/>
  <c r="P159" i="18" s="1"/>
  <c r="T159" i="18" s="1"/>
  <c r="A159" i="10"/>
  <c r="A159" i="12"/>
  <c r="A159" i="16"/>
  <c r="A159" i="14"/>
  <c r="A159" i="18"/>
  <c r="O160" i="18"/>
  <c r="A160" i="13"/>
  <c r="A160" i="15"/>
  <c r="O161" i="1"/>
  <c r="V161" i="18" s="1"/>
  <c r="Z161" i="18" s="1"/>
  <c r="A161" i="11"/>
  <c r="A161" i="13"/>
  <c r="A161" i="14"/>
  <c r="U161" i="18"/>
  <c r="A162" i="10"/>
  <c r="A162" i="12"/>
  <c r="A162" i="16"/>
  <c r="A162" i="14"/>
  <c r="A163" i="10"/>
  <c r="A163" i="12"/>
  <c r="A163" i="16"/>
  <c r="A163" i="14"/>
  <c r="A163" i="18"/>
  <c r="O164" i="1"/>
  <c r="V164" i="18" s="1"/>
  <c r="Z164" i="18" s="1"/>
  <c r="A164" i="11"/>
  <c r="A164" i="13"/>
  <c r="A164" i="15"/>
  <c r="A165" i="11"/>
  <c r="A165" i="13"/>
  <c r="A165" i="15"/>
  <c r="A166" i="10"/>
  <c r="A166" i="12"/>
  <c r="A166" i="16"/>
  <c r="A166" i="14"/>
  <c r="A166" i="18"/>
  <c r="A167" i="16"/>
  <c r="A167" i="14"/>
  <c r="A167" i="18"/>
  <c r="A168" i="10"/>
  <c r="A168" i="12"/>
  <c r="A168" i="16"/>
  <c r="A168" i="14"/>
  <c r="A169" i="10"/>
  <c r="A169" i="12"/>
  <c r="A169" i="16"/>
  <c r="A169" i="14"/>
  <c r="A169" i="18"/>
  <c r="A122" i="10"/>
  <c r="A122" i="12"/>
  <c r="A122" i="16"/>
  <c r="A127" i="10"/>
  <c r="A127" i="12"/>
  <c r="A127" i="16"/>
  <c r="A127" i="14"/>
  <c r="A128" i="10"/>
  <c r="A128" i="12"/>
  <c r="A128" i="16"/>
  <c r="A128" i="14"/>
  <c r="A129" i="10"/>
  <c r="A129" i="12"/>
  <c r="A129" i="16"/>
  <c r="A129" i="14"/>
  <c r="A130" i="11"/>
  <c r="A130" i="13"/>
  <c r="A131" i="11"/>
  <c r="A131" i="13"/>
  <c r="A132" i="11"/>
  <c r="A132" i="13"/>
  <c r="A133" i="11"/>
  <c r="A133" i="13"/>
  <c r="A134" i="11"/>
  <c r="A134" i="13"/>
  <c r="A135" i="11"/>
  <c r="A135" i="13"/>
  <c r="A136" i="10"/>
  <c r="A136" i="12"/>
  <c r="A136" i="16"/>
  <c r="A136" i="14"/>
  <c r="A137" i="10"/>
  <c r="A137" i="12"/>
  <c r="A137" i="16"/>
  <c r="A137" i="14"/>
  <c r="A138" i="11"/>
  <c r="A138" i="14"/>
  <c r="A139" i="10"/>
  <c r="A139" i="12"/>
  <c r="A139" i="16"/>
  <c r="A139" i="14"/>
  <c r="A140" i="10"/>
  <c r="A140" i="12"/>
  <c r="A140" i="16"/>
  <c r="A140" i="14"/>
  <c r="A141" i="10"/>
  <c r="A141" i="12"/>
  <c r="A141" i="16"/>
  <c r="A141" i="14"/>
  <c r="A142" i="10"/>
  <c r="A142" i="12"/>
  <c r="A142" i="16"/>
  <c r="A142" i="14"/>
  <c r="A143" i="10"/>
  <c r="A143" i="12"/>
  <c r="A143" i="11"/>
  <c r="A143" i="13"/>
  <c r="A144" i="11"/>
  <c r="A144" i="14"/>
  <c r="A145" i="10"/>
  <c r="A145" i="12"/>
  <c r="A145" i="16"/>
  <c r="A145" i="14"/>
  <c r="A146" i="10"/>
  <c r="A146" i="12"/>
  <c r="A146" i="16"/>
  <c r="A146" i="14"/>
  <c r="A147" i="10"/>
  <c r="A147" i="12"/>
  <c r="A147" i="16"/>
  <c r="A148" i="11"/>
  <c r="A148" i="13"/>
  <c r="U148" i="18"/>
  <c r="A149" i="10"/>
  <c r="A149" i="12"/>
  <c r="A149" i="16"/>
  <c r="A150" i="10"/>
  <c r="A150" i="12"/>
  <c r="A150" i="16"/>
  <c r="A150" i="14"/>
  <c r="A151" i="10"/>
  <c r="A151" i="12"/>
  <c r="A151" i="16"/>
  <c r="A151" i="14"/>
  <c r="A152" i="11"/>
  <c r="A152" i="13"/>
  <c r="A152" i="14"/>
  <c r="A153" i="10"/>
  <c r="A153" i="12"/>
  <c r="A153" i="16"/>
  <c r="A153" i="14"/>
  <c r="A154" i="10"/>
  <c r="A154" i="12"/>
  <c r="A154" i="16"/>
  <c r="A154" i="14"/>
  <c r="A155" i="11"/>
  <c r="A155" i="13"/>
  <c r="A156" i="11"/>
  <c r="A156" i="13"/>
  <c r="A157" i="10"/>
  <c r="A157" i="12"/>
  <c r="A157" i="16"/>
  <c r="A158" i="11"/>
  <c r="A158" i="13"/>
  <c r="A159" i="11"/>
  <c r="A159" i="13"/>
  <c r="A160" i="10"/>
  <c r="A160" i="12"/>
  <c r="A160" i="16"/>
  <c r="A160" i="14"/>
  <c r="A161" i="10"/>
  <c r="A161" i="12"/>
  <c r="A161" i="16"/>
  <c r="A161" i="15"/>
  <c r="U163" i="18"/>
  <c r="A164" i="10"/>
  <c r="A164" i="12"/>
  <c r="A164" i="16"/>
  <c r="A164" i="14"/>
  <c r="A165" i="10"/>
  <c r="A165" i="12"/>
  <c r="A165" i="16"/>
  <c r="A165" i="14"/>
  <c r="A167" i="10"/>
  <c r="A167" i="12"/>
  <c r="A167" i="11"/>
  <c r="A167" i="13"/>
  <c r="A168" i="15"/>
  <c r="A169" i="11"/>
  <c r="A169" i="13"/>
  <c r="U169" i="18"/>
  <c r="G169" i="18"/>
  <c r="G165" i="18"/>
  <c r="Q165" i="10"/>
  <c r="G164" i="18"/>
  <c r="Q164" i="10"/>
  <c r="G163" i="18"/>
  <c r="Q163" i="10"/>
  <c r="M162" i="18"/>
  <c r="O162" i="18" s="1"/>
  <c r="M161" i="18"/>
  <c r="G160" i="18"/>
  <c r="G159" i="18"/>
  <c r="Q159" i="10"/>
  <c r="M158" i="18"/>
  <c r="O158" i="18" s="1"/>
  <c r="G157" i="18"/>
  <c r="N157" i="18"/>
  <c r="O157" i="18"/>
  <c r="M156" i="18"/>
  <c r="M155" i="18"/>
  <c r="Q154" i="10"/>
  <c r="M154" i="18"/>
  <c r="M153" i="18"/>
  <c r="M152" i="18"/>
  <c r="G151" i="18"/>
  <c r="Q151" i="10"/>
  <c r="G150" i="18"/>
  <c r="Q150" i="10"/>
  <c r="M148" i="18"/>
  <c r="Q51" i="10"/>
  <c r="G51" i="18"/>
  <c r="M4" i="10"/>
  <c r="H25" i="7" s="1"/>
  <c r="Q50" i="10"/>
  <c r="M50" i="18"/>
  <c r="I47" i="18"/>
  <c r="O4" i="10"/>
  <c r="Q45" i="10"/>
  <c r="G45" i="18"/>
  <c r="T13" i="18"/>
  <c r="U13" i="18"/>
  <c r="T17" i="18"/>
  <c r="U17" i="18"/>
  <c r="T42" i="18"/>
  <c r="U42" i="18"/>
  <c r="T47" i="18"/>
  <c r="U47" i="18" s="1"/>
  <c r="T58" i="18"/>
  <c r="U58" i="18"/>
  <c r="T61" i="18"/>
  <c r="U61" i="18"/>
  <c r="T63" i="18"/>
  <c r="U63" i="18"/>
  <c r="N68" i="18"/>
  <c r="O68" i="18"/>
  <c r="T71" i="18"/>
  <c r="U71" i="18"/>
  <c r="T11" i="18"/>
  <c r="U11" i="18"/>
  <c r="T15" i="18"/>
  <c r="U15" i="18"/>
  <c r="T23" i="18"/>
  <c r="U23" i="18"/>
  <c r="T27" i="18"/>
  <c r="U27" i="18"/>
  <c r="T29" i="18"/>
  <c r="U29" i="18"/>
  <c r="T31" i="18"/>
  <c r="U31" i="18"/>
  <c r="T33" i="18"/>
  <c r="U33" i="18"/>
  <c r="T35" i="18"/>
  <c r="U35" i="18"/>
  <c r="T37" i="18"/>
  <c r="U37" i="18"/>
  <c r="T39" i="18"/>
  <c r="U39" i="18"/>
  <c r="T56" i="18"/>
  <c r="U56" i="18"/>
  <c r="T67" i="18"/>
  <c r="U67" i="18"/>
  <c r="U98" i="18"/>
  <c r="T98" i="18"/>
  <c r="U109" i="18"/>
  <c r="T109" i="18"/>
  <c r="U117" i="18"/>
  <c r="T117" i="18"/>
  <c r="U120" i="18"/>
  <c r="T120" i="18"/>
  <c r="U124" i="18"/>
  <c r="T124" i="18"/>
  <c r="U130" i="18"/>
  <c r="T130" i="18"/>
  <c r="U132" i="18"/>
  <c r="T132" i="18"/>
  <c r="U134" i="18"/>
  <c r="T134" i="18"/>
  <c r="T14" i="18"/>
  <c r="T16" i="18"/>
  <c r="T30" i="18"/>
  <c r="T32" i="18"/>
  <c r="T34" i="18"/>
  <c r="T36" i="18"/>
  <c r="T43" i="18"/>
  <c r="T50" i="18"/>
  <c r="U50" i="18" s="1"/>
  <c r="T55" i="18"/>
  <c r="O56" i="18"/>
  <c r="Z56" i="18"/>
  <c r="T57" i="18"/>
  <c r="Z58" i="18"/>
  <c r="T59" i="18"/>
  <c r="AA60" i="18"/>
  <c r="Z61" i="18"/>
  <c r="T62" i="18"/>
  <c r="Z63" i="18"/>
  <c r="T64" i="18"/>
  <c r="Z64" i="18"/>
  <c r="T65" i="18"/>
  <c r="Z65" i="18"/>
  <c r="T66" i="18"/>
  <c r="Z67" i="18"/>
  <c r="T68" i="18"/>
  <c r="Z68" i="18"/>
  <c r="I69" i="18"/>
  <c r="T69" i="18"/>
  <c r="Z69" i="18"/>
  <c r="H70" i="18"/>
  <c r="T70" i="18"/>
  <c r="O71" i="18"/>
  <c r="Z71" i="18"/>
  <c r="T72" i="18"/>
  <c r="O73" i="18"/>
  <c r="AA73" i="18"/>
  <c r="Z74" i="18"/>
  <c r="U76" i="18"/>
  <c r="Z81" i="18"/>
  <c r="U83" i="18"/>
  <c r="Z85" i="18"/>
  <c r="T88" i="18"/>
  <c r="Z89" i="18"/>
  <c r="T92" i="18"/>
  <c r="Z93" i="18"/>
  <c r="Z95" i="18"/>
  <c r="U101" i="18"/>
  <c r="T101" i="18"/>
  <c r="U103" i="18"/>
  <c r="T103" i="18"/>
  <c r="U105" i="18"/>
  <c r="T105" i="18"/>
  <c r="U107" i="18"/>
  <c r="T107" i="18"/>
  <c r="U111" i="18"/>
  <c r="T111" i="18"/>
  <c r="U114" i="18"/>
  <c r="T114" i="18"/>
  <c r="U127" i="18"/>
  <c r="T127" i="18"/>
  <c r="U136" i="18"/>
  <c r="T136" i="18"/>
  <c r="U139" i="18"/>
  <c r="T139" i="18"/>
  <c r="U141" i="18"/>
  <c r="T141" i="18"/>
  <c r="U145" i="18"/>
  <c r="T145" i="18"/>
  <c r="O10" i="18"/>
  <c r="AA10" i="18"/>
  <c r="O11" i="18"/>
  <c r="Z11" i="18"/>
  <c r="T12" i="18"/>
  <c r="Z13" i="18"/>
  <c r="O15" i="18"/>
  <c r="Z15" i="18"/>
  <c r="Z17" i="18"/>
  <c r="T18" i="18"/>
  <c r="O19" i="18"/>
  <c r="AA19" i="18"/>
  <c r="AA20" i="18"/>
  <c r="O21" i="18"/>
  <c r="AA21" i="18"/>
  <c r="AA22" i="18"/>
  <c r="Z23" i="18"/>
  <c r="T24" i="18"/>
  <c r="AA25" i="18"/>
  <c r="AA26" i="18"/>
  <c r="H27" i="18"/>
  <c r="Z27" i="18"/>
  <c r="T28" i="18"/>
  <c r="H29" i="18"/>
  <c r="Z29" i="18"/>
  <c r="H31" i="18"/>
  <c r="Z31" i="18"/>
  <c r="H32" i="18"/>
  <c r="H33" i="18"/>
  <c r="Z33" i="18"/>
  <c r="Z35" i="18"/>
  <c r="Z37" i="18"/>
  <c r="T38" i="18"/>
  <c r="Z39" i="18"/>
  <c r="T40" i="18"/>
  <c r="AA41" i="18"/>
  <c r="Z42" i="18"/>
  <c r="AA44" i="18"/>
  <c r="Z45" i="18"/>
  <c r="AA45" i="18" s="1"/>
  <c r="H47" i="18"/>
  <c r="Z47" i="18"/>
  <c r="Z49" i="18"/>
  <c r="AA49" i="18" s="1"/>
  <c r="AA51" i="18"/>
  <c r="Z52" i="18"/>
  <c r="Z54" i="18"/>
  <c r="H75" i="18"/>
  <c r="T75" i="18"/>
  <c r="Z77" i="18"/>
  <c r="T78" i="18"/>
  <c r="O80" i="18"/>
  <c r="U80" i="18"/>
  <c r="Z80" i="18"/>
  <c r="T81" i="18"/>
  <c r="T82" i="18"/>
  <c r="T86" i="18"/>
  <c r="U87" i="18"/>
  <c r="Z87" i="18"/>
  <c r="T90" i="18"/>
  <c r="U91" i="18"/>
  <c r="Z91" i="18"/>
  <c r="Z94" i="18"/>
  <c r="T95" i="18"/>
  <c r="U96" i="18"/>
  <c r="AA96" i="18"/>
  <c r="U97" i="18"/>
  <c r="AA98" i="18"/>
  <c r="U99" i="18"/>
  <c r="AA99" i="18"/>
  <c r="U100" i="18"/>
  <c r="AA101" i="18"/>
  <c r="U102" i="18"/>
  <c r="AA103" i="18"/>
  <c r="U104" i="18"/>
  <c r="AA105" i="18"/>
  <c r="U106" i="18"/>
  <c r="N107" i="18"/>
  <c r="AA107" i="18"/>
  <c r="U108" i="18"/>
  <c r="N109" i="18"/>
  <c r="AA109" i="18"/>
  <c r="U110" i="18"/>
  <c r="AA111" i="18"/>
  <c r="U112" i="18"/>
  <c r="N113" i="18"/>
  <c r="Z113" i="18"/>
  <c r="N114" i="18"/>
  <c r="AA114" i="18"/>
  <c r="U115" i="18"/>
  <c r="N116" i="18"/>
  <c r="Z116" i="18"/>
  <c r="N117" i="18"/>
  <c r="AA117" i="18"/>
  <c r="U118" i="18"/>
  <c r="N119" i="18"/>
  <c r="Z119" i="18"/>
  <c r="AA120" i="18"/>
  <c r="U121" i="18"/>
  <c r="AA121" i="18"/>
  <c r="U122" i="18"/>
  <c r="AA122" i="18"/>
  <c r="U123" i="18"/>
  <c r="N124" i="18"/>
  <c r="AA124" i="18"/>
  <c r="U125" i="18"/>
  <c r="Z126" i="18"/>
  <c r="N127" i="18"/>
  <c r="AA127" i="18"/>
  <c r="U128" i="18"/>
  <c r="Z129" i="18"/>
  <c r="N130" i="18"/>
  <c r="AA130" i="18"/>
  <c r="U131" i="18"/>
  <c r="N132" i="18"/>
  <c r="AA132" i="18"/>
  <c r="U133" i="18"/>
  <c r="AA134" i="18"/>
  <c r="U135" i="18"/>
  <c r="N136" i="18"/>
  <c r="AA136" i="18"/>
  <c r="U137" i="18"/>
  <c r="Z138" i="18"/>
  <c r="AA139" i="18"/>
  <c r="U140" i="18"/>
  <c r="AA141" i="18"/>
  <c r="U142" i="18"/>
  <c r="Z143" i="18"/>
  <c r="Z144" i="18"/>
  <c r="AA145" i="18"/>
  <c r="U146" i="18"/>
  <c r="Z147" i="18"/>
  <c r="U150" i="18"/>
  <c r="O151" i="18"/>
  <c r="AA151" i="18"/>
  <c r="T152" i="18"/>
  <c r="U152" i="18" s="1"/>
  <c r="U153" i="18"/>
  <c r="AA154" i="18"/>
  <c r="U155" i="18"/>
  <c r="AA156" i="18"/>
  <c r="T157" i="18"/>
  <c r="U157" i="18" s="1"/>
  <c r="U158" i="18"/>
  <c r="AA159" i="18"/>
  <c r="U160" i="18"/>
  <c r="AA161" i="18"/>
  <c r="U162" i="18"/>
  <c r="AA163" i="18"/>
  <c r="U164" i="18"/>
  <c r="AA165" i="18"/>
  <c r="U166" i="18"/>
  <c r="Z167" i="18"/>
  <c r="Z168" i="18"/>
  <c r="AA168" i="18" s="1"/>
  <c r="AA169" i="18"/>
  <c r="D4" i="18"/>
  <c r="J4" i="18"/>
  <c r="P4" i="18"/>
  <c r="M4" i="1"/>
  <c r="L4" i="1"/>
  <c r="N4" i="1"/>
  <c r="F4" i="1"/>
  <c r="V4" i="18"/>
  <c r="I4" i="10"/>
  <c r="Q4" i="10" s="1"/>
  <c r="A70" i="10"/>
  <c r="A70" i="12"/>
  <c r="A70" i="16"/>
  <c r="A70" i="14"/>
  <c r="A70" i="18"/>
  <c r="A70" i="11"/>
  <c r="A70" i="13"/>
  <c r="A68" i="11"/>
  <c r="A68" i="13"/>
  <c r="A68" i="15"/>
  <c r="A68" i="18"/>
  <c r="A68" i="10"/>
  <c r="A68" i="12"/>
  <c r="A68" i="16"/>
  <c r="A67" i="10"/>
  <c r="A67" i="12"/>
  <c r="A67" i="16"/>
  <c r="A67" i="14"/>
  <c r="A67" i="18"/>
  <c r="A67" i="11"/>
  <c r="A67" i="13"/>
  <c r="A66" i="10"/>
  <c r="A66" i="12"/>
  <c r="A66" i="16"/>
  <c r="A66" i="14"/>
  <c r="A66" i="18"/>
  <c r="A66" i="11"/>
  <c r="A66" i="13"/>
  <c r="Q59" i="10"/>
  <c r="C36" i="7"/>
  <c r="H36" i="7"/>
  <c r="H26" i="7"/>
  <c r="D36" i="7"/>
  <c r="Q4" i="11"/>
  <c r="H27" i="7" s="1"/>
  <c r="E36" i="7"/>
  <c r="G4" i="18" l="1"/>
  <c r="U159" i="18"/>
  <c r="U156" i="18"/>
  <c r="AA167" i="18"/>
  <c r="AA54" i="18"/>
  <c r="AA52" i="18"/>
  <c r="AA47" i="18"/>
  <c r="Q4" i="13"/>
  <c r="H4" i="18"/>
  <c r="I4" i="18" s="1"/>
  <c r="R4" i="14"/>
  <c r="M4" i="18"/>
  <c r="U113" i="18"/>
  <c r="T113" i="18"/>
  <c r="U94" i="18"/>
  <c r="T94" i="18"/>
  <c r="U73" i="18"/>
  <c r="T73" i="18"/>
  <c r="U10" i="18"/>
  <c r="T10" i="18"/>
  <c r="AA9" i="18"/>
  <c r="Z9" i="18"/>
  <c r="Z4" i="18" s="1"/>
  <c r="AA4" i="18" s="1"/>
  <c r="N4" i="18"/>
  <c r="AA164" i="18"/>
  <c r="U144" i="18"/>
  <c r="T144" i="18"/>
  <c r="U138" i="18"/>
  <c r="T138" i="18"/>
  <c r="U126" i="18"/>
  <c r="T126" i="18"/>
  <c r="U77" i="18"/>
  <c r="T77" i="18"/>
  <c r="U21" i="18"/>
  <c r="T21" i="18"/>
  <c r="U19" i="18"/>
  <c r="T19" i="18"/>
  <c r="U89" i="18"/>
  <c r="U74" i="18"/>
  <c r="O4" i="1"/>
  <c r="O4" i="18"/>
  <c r="T4" i="18" l="1"/>
  <c r="U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6"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roundrs planned 
0 - not planned
1 - 1 round
2 - 2 rounds</t>
        </r>
      </text>
    </comment>
    <comment ref="H7" authorId="0" shapeId="0" xr:uid="{00000000-0006-0000-0100-000003000000}">
      <text>
        <r>
          <rPr>
            <b/>
            <sz val="8"/>
            <color indexed="81"/>
            <rFont val="Tahoma"/>
            <family val="2"/>
          </rPr>
          <t>0 - non-endemic
1 - endemic
4 - status unknown
99 - endemic, MDA stopped</t>
        </r>
      </text>
    </comment>
    <comment ref="I7" authorId="0" shapeId="0" xr:uid="{00000000-0006-0000-0100-000004000000}">
      <text>
        <r>
          <rPr>
            <b/>
            <sz val="8"/>
            <color indexed="81"/>
            <rFont val="Tahoma"/>
            <family val="2"/>
          </rPr>
          <t>0 - non-endemic
1 - endemic
4 - status unknown
99 - endemic, MDA stopped</t>
        </r>
      </text>
    </comment>
    <comment ref="J7" authorId="0" shapeId="0" xr:uid="{00000000-0006-0000-0100-000005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6000000}">
      <text>
        <r>
          <rPr>
            <b/>
            <sz val="8"/>
            <color indexed="81"/>
            <rFont val="Tahoma"/>
            <family val="2"/>
          </rPr>
          <t>0 - non-endemic
1 - low prevalence (less than 10%)
2 - moderate prevalence (10%-49%)
3 - high prevalence (50% and above)
4 - status unknown
5 - endemic, prevalence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2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3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K7" authorId="0" shapeId="0" xr:uid="{00000000-0006-0000-04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 ref="N7" authorId="0" shapeId="0" xr:uid="{00000000-0006-0000-0400-000002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6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7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8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G7" authorId="0" shapeId="0" xr:uid="{00000000-0006-0000-0900-000001000000}">
      <text>
        <r>
          <rPr>
            <b/>
            <sz val="8"/>
            <color indexed="81"/>
            <rFont val="Tahoma"/>
            <family val="2"/>
          </rPr>
          <t xml:space="preserve">Total number of individuals treated for the disease. </t>
        </r>
      </text>
    </comment>
    <comment ref="H7" authorId="0" shapeId="0" xr:uid="{00000000-0006-0000-0900-000002000000}">
      <text>
        <r>
          <rPr>
            <b/>
            <sz val="8"/>
            <color indexed="81"/>
            <rFont val="Tahoma"/>
            <family val="2"/>
          </rPr>
          <t xml:space="preserve">Number of individuals treated for the disease. Only includes data for the targeted age groups and areas requiring PC for the disease. </t>
        </r>
      </text>
    </comment>
    <comment ref="I7" authorId="0" shapeId="0" xr:uid="{00000000-0006-0000-0900-000003000000}">
      <text>
        <r>
          <rPr>
            <b/>
            <sz val="8"/>
            <color indexed="81"/>
            <rFont val="Tahoma"/>
            <family val="2"/>
          </rPr>
          <t>Coverage (%) - proportion of individuals treated for the disease out of population requiring PC for the disease</t>
        </r>
      </text>
    </comment>
    <comment ref="M7" authorId="0" shapeId="0" xr:uid="{00000000-0006-0000-0900-000004000000}">
      <text>
        <r>
          <rPr>
            <b/>
            <sz val="8"/>
            <color indexed="81"/>
            <rFont val="Tahoma"/>
            <family val="2"/>
          </rPr>
          <t xml:space="preserve">Total number of individuals treated for the disease. </t>
        </r>
      </text>
    </comment>
    <comment ref="N7" authorId="0" shapeId="0" xr:uid="{00000000-0006-0000-0900-000005000000}">
      <text>
        <r>
          <rPr>
            <b/>
            <sz val="8"/>
            <color indexed="81"/>
            <rFont val="Tahoma"/>
            <family val="2"/>
          </rPr>
          <t xml:space="preserve">Number of individuals treated for the disease. Only includes data for the targeted age groups and areas requiring PC for the disease. </t>
        </r>
      </text>
    </comment>
    <comment ref="O7" authorId="0" shapeId="0" xr:uid="{00000000-0006-0000-0900-000006000000}">
      <text>
        <r>
          <rPr>
            <b/>
            <sz val="8"/>
            <color indexed="81"/>
            <rFont val="Tahoma"/>
            <family val="2"/>
          </rPr>
          <t>Coverage (%) - proportion of individuals treated for the disease out of population requiring PC for the disease</t>
        </r>
      </text>
    </comment>
    <comment ref="S7" authorId="0" shapeId="0" xr:uid="{00000000-0006-0000-0900-000007000000}">
      <text>
        <r>
          <rPr>
            <b/>
            <sz val="8"/>
            <color indexed="81"/>
            <rFont val="Tahoma"/>
            <family val="2"/>
          </rPr>
          <t xml:space="preserve">Total number of individuals treated for the disease. </t>
        </r>
      </text>
    </comment>
    <comment ref="T7" authorId="0" shapeId="0" xr:uid="{00000000-0006-0000-0900-000008000000}">
      <text>
        <r>
          <rPr>
            <b/>
            <sz val="8"/>
            <color indexed="81"/>
            <rFont val="Tahoma"/>
            <family val="2"/>
          </rPr>
          <t xml:space="preserve">Number of individuals treated for the disease. Only includes data for the targeted age groups and areas requiring PC for the disease. </t>
        </r>
      </text>
    </comment>
    <comment ref="U7" authorId="0" shapeId="0" xr:uid="{00000000-0006-0000-0900-000009000000}">
      <text>
        <r>
          <rPr>
            <b/>
            <sz val="8"/>
            <color indexed="81"/>
            <rFont val="Tahoma"/>
            <family val="2"/>
          </rPr>
          <t>Coverage (%) - proportion of individuals treated for the disease out of population requiring PC for the disease</t>
        </r>
      </text>
    </comment>
    <comment ref="Y7" authorId="0" shapeId="0" xr:uid="{00000000-0006-0000-0900-00000A000000}">
      <text>
        <r>
          <rPr>
            <b/>
            <sz val="8"/>
            <color indexed="81"/>
            <rFont val="Tahoma"/>
            <family val="2"/>
          </rPr>
          <t xml:space="preserve">Total number of individuals treated for the disease. </t>
        </r>
      </text>
    </comment>
    <comment ref="Z7" authorId="0" shapeId="0" xr:uid="{00000000-0006-0000-0900-00000B000000}">
      <text>
        <r>
          <rPr>
            <b/>
            <sz val="8"/>
            <color indexed="81"/>
            <rFont val="Tahoma"/>
            <family val="2"/>
          </rPr>
          <t xml:space="preserve">Number of individuals treated for the disease. Only includes data for the targeted age groups and areas requiring PC for the disease. </t>
        </r>
      </text>
    </comment>
    <comment ref="AA7" authorId="0" shapeId="0" xr:uid="{00000000-0006-0000-0900-00000C000000}">
      <text>
        <r>
          <rPr>
            <b/>
            <sz val="8"/>
            <color indexed="81"/>
            <rFont val="Tahoma"/>
            <family val="2"/>
          </rPr>
          <t>Coverage (%) - proportion of individuals treated for the disease out of population requiring PC for the disease</t>
        </r>
      </text>
    </comment>
  </commentList>
</comments>
</file>

<file path=xl/sharedStrings.xml><?xml version="1.0" encoding="utf-8"?>
<sst xmlns="http://schemas.openxmlformats.org/spreadsheetml/2006/main" count="863" uniqueCount="455">
  <si>
    <t>Country</t>
  </si>
  <si>
    <t>Province/State</t>
  </si>
  <si>
    <t>District</t>
  </si>
  <si>
    <t>Population</t>
  </si>
  <si>
    <t>PreSAC</t>
  </si>
  <si>
    <t>SAC</t>
  </si>
  <si>
    <t>Adults</t>
  </si>
  <si>
    <t>Total</t>
  </si>
  <si>
    <t>LF</t>
  </si>
  <si>
    <t>Oncho</t>
  </si>
  <si>
    <t>STH</t>
  </si>
  <si>
    <t>SCH</t>
  </si>
  <si>
    <t>IVM</t>
  </si>
  <si>
    <t>PZQ</t>
  </si>
  <si>
    <t>Endemicity</t>
  </si>
  <si>
    <t>DEC</t>
  </si>
  <si>
    <t>TOTAL</t>
  </si>
  <si>
    <t>COUNTRY</t>
  </si>
  <si>
    <t>COUNTRY INFORMATION</t>
  </si>
  <si>
    <t>MBD</t>
  </si>
  <si>
    <t>ROUND 1</t>
  </si>
  <si>
    <t>ROUND2</t>
  </si>
  <si>
    <t>PC implemented</t>
  </si>
  <si>
    <t>Population treated</t>
  </si>
  <si>
    <t>Date</t>
  </si>
  <si>
    <t>Population requiring PC</t>
  </si>
  <si>
    <t>Year of reporting data</t>
  </si>
  <si>
    <t>MDA 1 - Ivermectin (IVM) and Albendazole (ALB)</t>
  </si>
  <si>
    <t>Not eligible</t>
  </si>
  <si>
    <t xml:space="preserve">MDA 3 - Ivermectin (IVM) </t>
  </si>
  <si>
    <t>Administrative structure, population requiring PC by age group, population treated by age group and coverage</t>
  </si>
  <si>
    <t>MDA 2 - Diethylcarbamazine citrate (DEC) + Albendazole (ALB)</t>
  </si>
  <si>
    <t xml:space="preserve">T 2 - Praziquantel (PZQ) </t>
  </si>
  <si>
    <t>Medicine</t>
  </si>
  <si>
    <t>T 3 - Albendazole (ALB) or Mebendazole (MBD) - Round 1</t>
  </si>
  <si>
    <t>T 3 - Albendazole (ALB) or Mebendazole (MBD) - Round 2</t>
  </si>
  <si>
    <t>T 1 - Praziquantel (PZQ) and Albendazole (ALB) or Mebendazole (MBD)</t>
  </si>
  <si>
    <t>SAC (ALB)</t>
  </si>
  <si>
    <t>SAC (PZQ)</t>
  </si>
  <si>
    <t>ALB (LF)</t>
  </si>
  <si>
    <t>ALB (STH)</t>
  </si>
  <si>
    <t>Year</t>
  </si>
  <si>
    <t>Estimated number of tablets distributed</t>
  </si>
  <si>
    <t>Soil-transmitted helminthiases</t>
  </si>
  <si>
    <t>Schistosomiasis</t>
  </si>
  <si>
    <t>Onchocerciasis</t>
  </si>
  <si>
    <t>Lymphatic filariasis</t>
  </si>
  <si>
    <t>Number of people received PC interventions</t>
  </si>
  <si>
    <t>MDA 1 (IVM+ALB)</t>
  </si>
  <si>
    <t>MDA 2 (DEC+ALB)</t>
  </si>
  <si>
    <t>MDA 3 (IVM)</t>
  </si>
  <si>
    <t>T 1 (PZQ+ALB/MBD)</t>
  </si>
  <si>
    <t>T 2 (PZQ)</t>
  </si>
  <si>
    <t>T 3 (ALB/MBD) - round 1</t>
  </si>
  <si>
    <t>T 3 (ALB/MBD) - round 2</t>
  </si>
  <si>
    <t>Number of people received treatment (at least once) for the diseases</t>
  </si>
  <si>
    <t>Adults (PZQ)</t>
  </si>
  <si>
    <t>INTRO</t>
  </si>
  <si>
    <t>COUNTRY_INFO</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</si>
  <si>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</si>
  <si>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</si>
  <si>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</si>
  <si>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</si>
  <si>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</si>
  <si>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</si>
  <si>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MDA1, MDA2, MDA3, T1, T2 and T3</t>
  </si>
  <si>
    <t>This worksheet includes information about administrative structure of the country, population by age group, status of endemicity for each disease, population requiring PC, planned interventions and interventions implemented</t>
  </si>
  <si>
    <r>
      <t xml:space="preserve">This worksheet includes summary of people treated by disease and by PC intervention. Before generating the report (run macros) please select the disease for which you need the report. Follow the same rule to generate various reports.
</t>
    </r>
    <r>
      <rPr>
        <b/>
        <sz val="10"/>
        <rFont val="Arial"/>
        <family val="2"/>
      </rPr>
      <t>This worksheet should be printed and submitted as a Joint Report (see the instruction for submission in the SUMMARY worksheet).</t>
    </r>
  </si>
  <si>
    <t>Number of treatment
rounds planned for the year</t>
  </si>
  <si>
    <t>Administrative structure, population by age group, endemicity status, planned interventions and interventions implemented</t>
  </si>
  <si>
    <t>Country administrative structure</t>
  </si>
  <si>
    <t>Click to see the recommended strategy</t>
  </si>
  <si>
    <t>Male</t>
  </si>
  <si>
    <t>Female</t>
  </si>
  <si>
    <t>Programme coverage (%)</t>
  </si>
  <si>
    <t>Population targeted for MDA 1</t>
  </si>
  <si>
    <t>Population targeted for MDA 2</t>
  </si>
  <si>
    <t>Population targeted for MDA 3</t>
  </si>
  <si>
    <t>Population targeted for T2</t>
  </si>
  <si>
    <t>Population targeted for T3</t>
  </si>
  <si>
    <t>PreSAC (ALB)</t>
  </si>
  <si>
    <t>Population targeted for T1</t>
  </si>
  <si>
    <t>Administrative structure, population treated by age group and gender</t>
  </si>
  <si>
    <r>
      <t xml:space="preserve">Population treated for </t>
    </r>
    <r>
      <rPr>
        <b/>
        <sz val="10"/>
        <rFont val="Arial"/>
        <family val="2"/>
      </rPr>
      <t>lymphatic filariasis</t>
    </r>
  </si>
  <si>
    <t>(%)</t>
  </si>
  <si>
    <r>
      <t xml:space="preserve">Population treated for </t>
    </r>
    <r>
      <rPr>
        <b/>
        <sz val="10"/>
        <rFont val="Arial"/>
        <family val="2"/>
      </rPr>
      <t>onchocerciasis</t>
    </r>
  </si>
  <si>
    <r>
      <t xml:space="preserve">Population treated for </t>
    </r>
    <r>
      <rPr>
        <b/>
        <sz val="10"/>
        <rFont val="Arial"/>
        <family val="2"/>
      </rPr>
      <t>STH</t>
    </r>
  </si>
  <si>
    <r>
      <t xml:space="preserve">Population treated for </t>
    </r>
    <r>
      <rPr>
        <b/>
        <sz val="10"/>
        <rFont val="Arial"/>
        <family val="2"/>
      </rPr>
      <t>schistosomiasis</t>
    </r>
  </si>
  <si>
    <t>Total treated</t>
  </si>
  <si>
    <t>Population requiring PC for LF</t>
  </si>
  <si>
    <t>Total treated in need of PC</t>
  </si>
  <si>
    <t>Population requiring PC for STH</t>
  </si>
  <si>
    <t>Population requiring PC for SCH</t>
  </si>
  <si>
    <t>Number of individuals treated</t>
  </si>
  <si>
    <t>Population requiring PC for ONCHO</t>
  </si>
  <si>
    <t>Additional information</t>
  </si>
  <si>
    <t>Date:</t>
  </si>
  <si>
    <t>How many administrative units in the country?</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</si>
  <si>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</si>
  <si>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</si>
  <si>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</si>
  <si>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Most of the cells in the above-mentioned worksheets include formula that are calculated automatically according to the treatment policy recommended by WHO for each disease.
See the link http://www.who.int/neglected_diseases/preventive_chemotherapy/pct_manual/en/index.html</t>
  </si>
  <si>
    <t>Structure of the application (worksheets):</t>
  </si>
  <si>
    <t>DISTRICT</t>
  </si>
  <si>
    <t>This worksheet includes summary of people treated by disease at the level of implementation. If data by gender is available, it requires to enter.</t>
  </si>
  <si>
    <t>If demographical data at the second administrative level are not available by age group, please enter the proportion (%) of population by age group in the country. If data are available, please leave these cells blank.</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</si>
  <si>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</si>
  <si>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</si>
  <si>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</si>
  <si>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</si>
  <si>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</si>
  <si>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</si>
  <si>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</si>
  <si>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Tablets</t>
  </si>
  <si>
    <t>Population treated - 1st round</t>
  </si>
  <si>
    <t>Population treated - 2nd round</t>
  </si>
  <si>
    <t>PC Joint Reporting Form v.2</t>
  </si>
  <si>
    <r>
      <t xml:space="preserve">The purpose of this template </t>
    </r>
    <r>
      <rPr>
        <b/>
        <sz val="10"/>
        <rFont val="Arial"/>
        <family val="2"/>
      </rPr>
      <t>Joint Reporting Form (JRF)</t>
    </r>
    <r>
      <rPr>
        <sz val="10"/>
        <rFont val="Arial"/>
        <family val="2"/>
      </rPr>
      <t xml:space="preserve"> - available as an Excel file - is to provide national health authorities and data managers with a standardized tool to address these reporting challenges, facilitate  integration and thereby further contribute to improving overall programme management. This template aims to standardize national reporting of programme implementation outcomes, improve availability and coordination of preventive chemotherapy data across the World Health Organization regions. 
National authorities are requested to complete this form for submission to the World Health Organization any time </t>
    </r>
    <r>
      <rPr>
        <b/>
        <sz val="10"/>
        <rFont val="Arial"/>
        <family val="2"/>
      </rPr>
      <t xml:space="preserve">before 15 August </t>
    </r>
    <r>
      <rPr>
        <sz val="10"/>
        <rFont val="Arial"/>
        <family val="2"/>
      </rPr>
      <t>of the current year for reporting data on PC interventions implemented during the previous year.</t>
    </r>
  </si>
  <si>
    <r>
      <t xml:space="preserve">The control of neglected tropical diseases represents a major challenge to those providing healthcare services in the endemic countries. Collection, dissemination, and use of reliable preventive chemotherapy data is critical in improving disease control programme efficiency. Additionally, data integration is an important requisite for improving organizational and operational effectiveness. 
The purpose of this template </t>
    </r>
    <r>
      <rPr>
        <b/>
        <sz val="10"/>
        <rFont val="Arial"/>
        <family val="2"/>
      </rPr>
      <t>Joint Reporting Form (JRF)</t>
    </r>
    <r>
      <rPr>
        <sz val="10"/>
        <rFont val="Arial"/>
        <family val="2"/>
      </rPr>
      <t xml:space="preserve"> - available as an Excel file - is to provide national health authorities and data managers with a standardized tool to address these reporting challenges, facilitate  integration and thereby further contribute to improving overall programme management. This template aims to standardize national reporting of programme implementation outcomes, improve availability and coordination of preventive chemotherapy data across the World Health Organization regions. 
National authorities are requested to complete this form for submission to the World Health Organization any time 
</t>
    </r>
    <r>
      <rPr>
        <b/>
        <sz val="10"/>
        <rFont val="Arial"/>
        <family val="2"/>
      </rPr>
      <t>before 15 August</t>
    </r>
    <r>
      <rPr>
        <sz val="10"/>
        <rFont val="Arial"/>
        <family val="2"/>
      </rPr>
      <t xml:space="preserve"> of the current year for reporting data on PC interventions implemented during the previous year.</t>
    </r>
  </si>
  <si>
    <t>This worksheet includes guides on how to complete the joint reporting form and information about status of PC for endemic diseases in the country</t>
  </si>
  <si>
    <t>These worksheets include information about endemic districts targeted for treatment with specified PC medicines, treatment plan, and number of people who received treatment by age group</t>
  </si>
  <si>
    <t>Name and signature of NTD coordinator or Ministry of Health representative:</t>
  </si>
  <si>
    <t>Angola</t>
  </si>
  <si>
    <t>Endemic</t>
  </si>
  <si>
    <t>BENGO</t>
  </si>
  <si>
    <t>AMBRIZ</t>
  </si>
  <si>
    <t>BULA ATUMBA</t>
  </si>
  <si>
    <t>DANDE</t>
  </si>
  <si>
    <t>DEMBOS</t>
  </si>
  <si>
    <t>NAMBUANGONGO</t>
  </si>
  <si>
    <t>PANGO ALUQUEM</t>
  </si>
  <si>
    <t>BENGUELA</t>
  </si>
  <si>
    <t>BAIA FARTA</t>
  </si>
  <si>
    <t>BALOMBO</t>
  </si>
  <si>
    <t>BOCOIO</t>
  </si>
  <si>
    <t>CAIMBAMBO</t>
  </si>
  <si>
    <t>CATUMBELA</t>
  </si>
  <si>
    <t>CHONGOROI</t>
  </si>
  <si>
    <t>CUBAL</t>
  </si>
  <si>
    <t>GANDA</t>
  </si>
  <si>
    <t>LOBITO</t>
  </si>
  <si>
    <t>BIE</t>
  </si>
  <si>
    <t>ANDULO</t>
  </si>
  <si>
    <t>CAMACUPA</t>
  </si>
  <si>
    <t>CATABOLA</t>
  </si>
  <si>
    <t>CHINGUAR</t>
  </si>
  <si>
    <t>CHITEMBO</t>
  </si>
  <si>
    <t>CUEMBA</t>
  </si>
  <si>
    <t>CUNHINGA</t>
  </si>
  <si>
    <t>KUITO</t>
  </si>
  <si>
    <t>NHAREA</t>
  </si>
  <si>
    <t>CABINDA</t>
  </si>
  <si>
    <t>BELIZE</t>
  </si>
  <si>
    <t>BUCO ZAU</t>
  </si>
  <si>
    <t>CACONGO</t>
  </si>
  <si>
    <t>CUNENE</t>
  </si>
  <si>
    <t>CAHAMA</t>
  </si>
  <si>
    <t>CUANHAMA</t>
  </si>
  <si>
    <t>CUROCA</t>
  </si>
  <si>
    <t>CUVELAI</t>
  </si>
  <si>
    <t>NAMACUNDE</t>
  </si>
  <si>
    <t>OMBADJA</t>
  </si>
  <si>
    <t>HUAMBO</t>
  </si>
  <si>
    <t>BAILUNDO</t>
  </si>
  <si>
    <t>CAALA</t>
  </si>
  <si>
    <t>EKUNHA</t>
  </si>
  <si>
    <t>KATCHIUNGO</t>
  </si>
  <si>
    <t>LONDUIMBALI</t>
  </si>
  <si>
    <t>LONGONJO</t>
  </si>
  <si>
    <t>MUNGO</t>
  </si>
  <si>
    <t>TCHICALA TCHOLOHANGA</t>
  </si>
  <si>
    <t>TCHINDJENJE</t>
  </si>
  <si>
    <t>UKUMA</t>
  </si>
  <si>
    <t>HUILA</t>
  </si>
  <si>
    <t>CACONDA</t>
  </si>
  <si>
    <t>CACULA</t>
  </si>
  <si>
    <t>CALUQUEMBE</t>
  </si>
  <si>
    <t>CHIBIA</t>
  </si>
  <si>
    <t>CHICOMBA</t>
  </si>
  <si>
    <t>CHIPINDO</t>
  </si>
  <si>
    <t>GAMBOS</t>
  </si>
  <si>
    <t>HUMPATA</t>
  </si>
  <si>
    <t>JAMBA</t>
  </si>
  <si>
    <t>KUVANGO</t>
  </si>
  <si>
    <t>LUBANGO</t>
  </si>
  <si>
    <t>MATALA</t>
  </si>
  <si>
    <t>QUILENGUES</t>
  </si>
  <si>
    <t>QUIPUNGO</t>
  </si>
  <si>
    <t>KUANDO KUBANGO</t>
  </si>
  <si>
    <t>CALAI</t>
  </si>
  <si>
    <t>CUANGAR</t>
  </si>
  <si>
    <t>CUCHI</t>
  </si>
  <si>
    <t>DIRICO</t>
  </si>
  <si>
    <t>KUITO KUANAVALE</t>
  </si>
  <si>
    <t>MAVINGA</t>
  </si>
  <si>
    <t>MENONGUE</t>
  </si>
  <si>
    <t>NANKOVA</t>
  </si>
  <si>
    <t>RIVUNGO</t>
  </si>
  <si>
    <t>KWANZA NORTE</t>
  </si>
  <si>
    <t>AMBACA</t>
  </si>
  <si>
    <t>BANGA</t>
  </si>
  <si>
    <t>BOLONGONGO</t>
  </si>
  <si>
    <t>CAMBAMBE</t>
  </si>
  <si>
    <t>CAZENGO</t>
  </si>
  <si>
    <t>GOLUNGO ALTO</t>
  </si>
  <si>
    <t>GONGUEMBO</t>
  </si>
  <si>
    <t>KICULUNGO</t>
  </si>
  <si>
    <t>LUCALA</t>
  </si>
  <si>
    <t>SAMBA CAJU</t>
  </si>
  <si>
    <t>KWANZA SUL</t>
  </si>
  <si>
    <t>AMBOIM</t>
  </si>
  <si>
    <t>CASSONGUE</t>
  </si>
  <si>
    <t>CELA (Waku Kungo)</t>
  </si>
  <si>
    <t xml:space="preserve">CONDA </t>
  </si>
  <si>
    <t>EBO</t>
  </si>
  <si>
    <t>KIBALA</t>
  </si>
  <si>
    <t>KILENDA</t>
  </si>
  <si>
    <t>LIBOLO</t>
  </si>
  <si>
    <t>MUSSENDE</t>
  </si>
  <si>
    <t>PORTO AMBOIM</t>
  </si>
  <si>
    <t>SELES</t>
  </si>
  <si>
    <t>SUMBE</t>
  </si>
  <si>
    <t>LUANDA</t>
  </si>
  <si>
    <t>BELAS</t>
  </si>
  <si>
    <t>CACUACO</t>
  </si>
  <si>
    <t>CAZENGA</t>
  </si>
  <si>
    <t>ICOLO E BENGO</t>
  </si>
  <si>
    <t>QUISSAMA</t>
  </si>
  <si>
    <t>VIANA</t>
  </si>
  <si>
    <t>LUNDA NORTE</t>
  </si>
  <si>
    <t>CAMBULO</t>
  </si>
  <si>
    <t>CAPENDA CAMULEMBA</t>
  </si>
  <si>
    <t>CAUNGULA</t>
  </si>
  <si>
    <t>CHITATO</t>
  </si>
  <si>
    <t>CUANGO</t>
  </si>
  <si>
    <t>CUILO</t>
  </si>
  <si>
    <t>LUBALO</t>
  </si>
  <si>
    <t>LUCAPA</t>
  </si>
  <si>
    <t>XA MUTEBA</t>
  </si>
  <si>
    <t>LUNDA SUL</t>
  </si>
  <si>
    <t>CACOLO</t>
  </si>
  <si>
    <t>DALA</t>
  </si>
  <si>
    <t>MUCONDA</t>
  </si>
  <si>
    <t>SAURIMO</t>
  </si>
  <si>
    <t>MALANGE</t>
  </si>
  <si>
    <t>CACULAMA (Mukari)</t>
  </si>
  <si>
    <t>CACUSO</t>
  </si>
  <si>
    <t>CAMBUNDI CATEMBO</t>
  </si>
  <si>
    <t>CANGANDALA</t>
  </si>
  <si>
    <t>KAHOMBO</t>
  </si>
  <si>
    <t>KALANDULA</t>
  </si>
  <si>
    <t>KIWABA NZOGI</t>
  </si>
  <si>
    <t>KUNDA DIA BASE</t>
  </si>
  <si>
    <t>LUQUEMBO</t>
  </si>
  <si>
    <t>MARIMBA</t>
  </si>
  <si>
    <t>MASSANGO</t>
  </si>
  <si>
    <t>QUELA</t>
  </si>
  <si>
    <t>QUIRIMA</t>
  </si>
  <si>
    <t>MOXICO</t>
  </si>
  <si>
    <t>ALTO ZAMBEZE</t>
  </si>
  <si>
    <t>CAMANONGUE</t>
  </si>
  <si>
    <t>LEUA</t>
  </si>
  <si>
    <t>LUACANO</t>
  </si>
  <si>
    <t>LUAU</t>
  </si>
  <si>
    <t>LUCHAZES</t>
  </si>
  <si>
    <t>LUMBALA NGUIMBO</t>
  </si>
  <si>
    <t>CAMEIA</t>
  </si>
  <si>
    <t>LUENA</t>
  </si>
  <si>
    <t>NAMIBE</t>
  </si>
  <si>
    <t>BIBALA</t>
  </si>
  <si>
    <t>CAMUCUIO</t>
  </si>
  <si>
    <t>TOMBUA</t>
  </si>
  <si>
    <t>VIREI</t>
  </si>
  <si>
    <t>UIGE</t>
  </si>
  <si>
    <t>AMBUILA</t>
  </si>
  <si>
    <t>BEMBE</t>
  </si>
  <si>
    <t>BUENGAS</t>
  </si>
  <si>
    <t>BUNGO</t>
  </si>
  <si>
    <t>CANGOLA</t>
  </si>
  <si>
    <t>DAMBA</t>
  </si>
  <si>
    <t>MAQUELA DO ZOMBO</t>
  </si>
  <si>
    <t>MILUNGA</t>
  </si>
  <si>
    <t>MUCABA</t>
  </si>
  <si>
    <t>NEGAGE</t>
  </si>
  <si>
    <t>PURI</t>
  </si>
  <si>
    <t>QUIMBELE</t>
  </si>
  <si>
    <t>QUITEXE</t>
  </si>
  <si>
    <t>SANZA POMBO</t>
  </si>
  <si>
    <t>SONGO</t>
  </si>
  <si>
    <t>ZAIRE</t>
  </si>
  <si>
    <t>CUIMBA</t>
  </si>
  <si>
    <t>MBANZA CONGO</t>
  </si>
  <si>
    <t>NOQUI</t>
  </si>
  <si>
    <t>NZETO</t>
  </si>
  <si>
    <t>SOYO</t>
  </si>
  <si>
    <t>TOMBOCO</t>
  </si>
  <si>
    <t>Nov 2014</t>
  </si>
  <si>
    <t>T2 (PZQ)</t>
  </si>
  <si>
    <t>Ambriz</t>
  </si>
  <si>
    <t>Bula Atumba</t>
  </si>
  <si>
    <t>Dande</t>
  </si>
  <si>
    <t>Dembos</t>
  </si>
  <si>
    <t>Nambuangongo</t>
  </si>
  <si>
    <t>Pango Aluquem</t>
  </si>
  <si>
    <t>Baia Farta</t>
  </si>
  <si>
    <t>Balombo</t>
  </si>
  <si>
    <t>Benguela</t>
  </si>
  <si>
    <t>Bocoio</t>
  </si>
  <si>
    <t>Caimbambo</t>
  </si>
  <si>
    <t>Chongoroi</t>
  </si>
  <si>
    <t>Cubal</t>
  </si>
  <si>
    <t>Ganda</t>
  </si>
  <si>
    <t>Lobito</t>
  </si>
  <si>
    <t>Andulo</t>
  </si>
  <si>
    <t>Camacupa</t>
  </si>
  <si>
    <t>Catabola</t>
  </si>
  <si>
    <t>Chinguar</t>
  </si>
  <si>
    <t>Chitembo</t>
  </si>
  <si>
    <t>Cuemba</t>
  </si>
  <si>
    <t>Cunhinga</t>
  </si>
  <si>
    <t>Kuito</t>
  </si>
  <si>
    <t>N'Harea</t>
  </si>
  <si>
    <t>Belize</t>
  </si>
  <si>
    <t>Buco-Zau</t>
  </si>
  <si>
    <t>Cabinda</t>
  </si>
  <si>
    <t>Cacongo</t>
  </si>
  <si>
    <t>Cahama</t>
  </si>
  <si>
    <t>Cuanhama</t>
  </si>
  <si>
    <t>Curoca</t>
  </si>
  <si>
    <t>Cuvelai</t>
  </si>
  <si>
    <t>Namacunde</t>
  </si>
  <si>
    <t>Ombadja</t>
  </si>
  <si>
    <t>Bailundo</t>
  </si>
  <si>
    <t>Caala</t>
  </si>
  <si>
    <t>Ekunha</t>
  </si>
  <si>
    <t>Huambo</t>
  </si>
  <si>
    <t>Katchiungo</t>
  </si>
  <si>
    <t>Londuimbali</t>
  </si>
  <si>
    <t>Longonjo</t>
  </si>
  <si>
    <t>Mungo</t>
  </si>
  <si>
    <t>Tchikala-Tcholohanga</t>
  </si>
  <si>
    <t>Tchindjenje</t>
  </si>
  <si>
    <t>Ukuma</t>
  </si>
  <si>
    <t>Caconda</t>
  </si>
  <si>
    <t>Caluquembe</t>
  </si>
  <si>
    <t>Chibia</t>
  </si>
  <si>
    <t>Chicomba</t>
  </si>
  <si>
    <t>Chipindo</t>
  </si>
  <si>
    <t>Gambos</t>
  </si>
  <si>
    <t>Humpata</t>
  </si>
  <si>
    <t>Jamba</t>
  </si>
  <si>
    <t>Kuvango</t>
  </si>
  <si>
    <t>Lubango</t>
  </si>
  <si>
    <t>Matala</t>
  </si>
  <si>
    <t>Quilengues</t>
  </si>
  <si>
    <t>Quipungo</t>
  </si>
  <si>
    <t>Calai</t>
  </si>
  <si>
    <t>Cuangar</t>
  </si>
  <si>
    <t>Cuchi</t>
  </si>
  <si>
    <t>Dirico</t>
  </si>
  <si>
    <t>Cuito Cuanavale</t>
  </si>
  <si>
    <t>Mavinga</t>
  </si>
  <si>
    <t>Menongue</t>
  </si>
  <si>
    <t>Nankova</t>
  </si>
  <si>
    <t>Rivungo</t>
  </si>
  <si>
    <t>Ambaca</t>
  </si>
  <si>
    <t>Banga</t>
  </si>
  <si>
    <t>Bolongongo</t>
  </si>
  <si>
    <t>Cambambe</t>
  </si>
  <si>
    <t>Cazengo</t>
  </si>
  <si>
    <t>Golungo Alto</t>
  </si>
  <si>
    <t>Gonguembo</t>
  </si>
  <si>
    <t>Kiculungo</t>
  </si>
  <si>
    <t>Lucala</t>
  </si>
  <si>
    <t>Samba Caju</t>
  </si>
  <si>
    <t>Amboim</t>
  </si>
  <si>
    <t>Cassongue</t>
  </si>
  <si>
    <t>Cela</t>
  </si>
  <si>
    <t>Conda</t>
  </si>
  <si>
    <t>Ebo</t>
  </si>
  <si>
    <t>Kibala</t>
  </si>
  <si>
    <t>Kilenda</t>
  </si>
  <si>
    <t>Libolo</t>
  </si>
  <si>
    <t>Mussende</t>
  </si>
  <si>
    <t>Porto Amboim</t>
  </si>
  <si>
    <t>Seles</t>
  </si>
  <si>
    <t>Sumbe</t>
  </si>
  <si>
    <t>Cacuaco</t>
  </si>
  <si>
    <t>Cazenga</t>
  </si>
  <si>
    <t>Icolo E Bengo</t>
  </si>
  <si>
    <t>Kissama</t>
  </si>
  <si>
    <t>Viana</t>
  </si>
  <si>
    <t>Cambulo</t>
  </si>
  <si>
    <t>Capenda-Camulemba</t>
  </si>
  <si>
    <t>Caungula</t>
  </si>
  <si>
    <t>Chitato</t>
  </si>
  <si>
    <t>Cuango</t>
  </si>
  <si>
    <t>Cuilo</t>
  </si>
  <si>
    <t>Lubalo</t>
  </si>
  <si>
    <t>Lucapa</t>
  </si>
  <si>
    <t>Xa-Muteba</t>
  </si>
  <si>
    <t>Cacolo</t>
  </si>
  <si>
    <t>Dala</t>
  </si>
  <si>
    <t>Muconda</t>
  </si>
  <si>
    <t>Saurimo</t>
  </si>
  <si>
    <t>Caculama</t>
  </si>
  <si>
    <t>Cacuso</t>
  </si>
  <si>
    <t>Cambundi-Catembo</t>
  </si>
  <si>
    <t>Cangandala</t>
  </si>
  <si>
    <t>Cahombo</t>
  </si>
  <si>
    <t>Calandula</t>
  </si>
  <si>
    <t>Kiwaba N'Zogi</t>
  </si>
  <si>
    <t>Kunda-Dia-Baze</t>
  </si>
  <si>
    <t>Luquembo</t>
  </si>
  <si>
    <t>Malange</t>
  </si>
  <si>
    <t>Marimba</t>
  </si>
  <si>
    <t>Massango</t>
  </si>
  <si>
    <t>Khela</t>
  </si>
  <si>
    <t>Quirima</t>
  </si>
  <si>
    <t>Alto Zambeze</t>
  </si>
  <si>
    <t>Camanongue</t>
  </si>
  <si>
    <t>Leua</t>
  </si>
  <si>
    <t>Luacano</t>
  </si>
  <si>
    <t>Luau</t>
  </si>
  <si>
    <t>Luchazes</t>
  </si>
  <si>
    <t>Lumbala N'Guimbo</t>
  </si>
  <si>
    <t>Bibala</t>
  </si>
  <si>
    <t>Camacuio</t>
  </si>
  <si>
    <t>Namibe</t>
  </si>
  <si>
    <t>Tombwa</t>
  </si>
  <si>
    <t>Virei</t>
  </si>
  <si>
    <t>Ambuila</t>
  </si>
  <si>
    <t>Bembe</t>
  </si>
  <si>
    <t>Buengas</t>
  </si>
  <si>
    <t>Bungo</t>
  </si>
  <si>
    <t>Cangola</t>
  </si>
  <si>
    <t>Damba</t>
  </si>
  <si>
    <t>Maquela Do Zombo</t>
  </si>
  <si>
    <t>Milunga</t>
  </si>
  <si>
    <t>Mucaba</t>
  </si>
  <si>
    <t>Negage</t>
  </si>
  <si>
    <t>Puri</t>
  </si>
  <si>
    <t>Quimbele</t>
  </si>
  <si>
    <t>Quitexe</t>
  </si>
  <si>
    <t>Sanza Pombo</t>
  </si>
  <si>
    <t>Songo</t>
  </si>
  <si>
    <t>Uige</t>
  </si>
  <si>
    <t>Kuimba</t>
  </si>
  <si>
    <t>M'Banza Congo</t>
  </si>
  <si>
    <t>Noqui</t>
  </si>
  <si>
    <t>N'Zeto</t>
  </si>
  <si>
    <t>Soyo</t>
  </si>
  <si>
    <t>Tomboco</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</si>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</sst>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10"/>
      <color indexed="9"/>
      <name val="Arial"/>
      <family val="2"/>
    </font>
    <font>
      <sz val="10"/>
      <color indexed="9"/>
      <name val="Arial"/>
      <family val="2"/>
    </font>
    <font>
      <b/>
      <sz val="20"/>
      <color indexed="9"/>
      <name val="Arial"/>
      <family val="2"/>
    </font>
    <font>
      <b/>
      <sz val="12"/>
      <name val="Arial"/>
      <family val="2"/>
    </font>
    <font>
      <b/>
      <sz val="8"/>
      <name val="Arial"/>
      <family val="2"/>
    </font>
    <font>
      <sz val="10"/>
      <name val="Arial"/>
      <family val="2"/>
    </font>
    <font>
      <sz val="8"/>
      <color rgb="FF000000"/>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0"/>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cellStyleXfs>
  <cellXfs count="222">
    <xf numFmtId="0" fontId="0" fillId="0" borderId="0" xfId="0"/>
    <xf numFmtId="0" fontId="0" fillId="0" borderId="0" xfId="0"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3" fillId="3" borderId="1" xfId="0" applyFont="1" applyFill="1" applyBorder="1" applyAlignment="1" applyProtection="1">
      <alignment horizontal="center"/>
    </xf>
    <xf numFmtId="0" fontId="3" fillId="3" borderId="1" xfId="0" applyFont="1" applyFill="1" applyBorder="1" applyProtection="1"/>
    <xf numFmtId="0" fontId="0" fillId="3" borderId="2" xfId="0" applyFill="1" applyBorder="1" applyAlignment="1" applyProtection="1"/>
    <xf numFmtId="0" fontId="0" fillId="3" borderId="3" xfId="0" applyFill="1" applyBorder="1" applyAlignment="1" applyProtection="1"/>
    <xf numFmtId="0" fontId="0" fillId="2" borderId="1" xfId="0" applyFill="1" applyBorder="1" applyProtection="1"/>
    <xf numFmtId="3" fontId="3" fillId="2" borderId="1" xfId="0" applyNumberFormat="1" applyFont="1" applyFill="1" applyBorder="1" applyProtection="1"/>
    <xf numFmtId="0" fontId="3" fillId="0" borderId="0" xfId="0" applyFont="1" applyFill="1" applyBorder="1" applyProtection="1">
      <protection locked="0"/>
    </xf>
    <xf numFmtId="3" fontId="4" fillId="2" borderId="1" xfId="0" applyNumberFormat="1" applyFont="1" applyFill="1" applyBorder="1" applyProtection="1"/>
    <xf numFmtId="3" fontId="3" fillId="4" borderId="1" xfId="0" applyNumberFormat="1" applyFont="1" applyFill="1" applyBorder="1" applyProtection="1">
      <protection locked="0"/>
    </xf>
    <xf numFmtId="0" fontId="4" fillId="2" borderId="1" xfId="0" applyFont="1" applyFill="1" applyBorder="1" applyAlignment="1" applyProtection="1"/>
    <xf numFmtId="0" fontId="0" fillId="3" borderId="4" xfId="0" applyFill="1" applyBorder="1" applyAlignment="1" applyProtection="1"/>
    <xf numFmtId="0" fontId="3" fillId="3" borderId="5" xfId="0" applyFont="1" applyFill="1" applyBorder="1" applyProtection="1"/>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3" fontId="3" fillId="4" borderId="7" xfId="0" applyNumberFormat="1" applyFont="1" applyFill="1" applyBorder="1" applyProtection="1">
      <protection locked="0"/>
    </xf>
    <xf numFmtId="0" fontId="3" fillId="3" borderId="4" xfId="0" applyFont="1" applyFill="1" applyBorder="1" applyAlignment="1" applyProtection="1"/>
    <xf numFmtId="3" fontId="0" fillId="0" borderId="1" xfId="0" applyNumberFormat="1" applyFill="1" applyBorder="1" applyProtection="1">
      <protection locked="0"/>
    </xf>
    <xf numFmtId="0" fontId="0" fillId="3" borderId="4" xfId="0" applyFill="1" applyBorder="1" applyAlignment="1" applyProtection="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0" fontId="0" fillId="0" borderId="0" xfId="0" applyFill="1" applyProtection="1"/>
    <xf numFmtId="0" fontId="0" fillId="5" borderId="0" xfId="0" applyFill="1" applyBorder="1" applyProtection="1"/>
    <xf numFmtId="0" fontId="0" fillId="5" borderId="8" xfId="0" applyFill="1" applyBorder="1" applyProtection="1"/>
    <xf numFmtId="3" fontId="3" fillId="2" borderId="7" xfId="0" applyNumberFormat="1" applyFont="1" applyFill="1" applyBorder="1" applyAlignment="1" applyProtection="1">
      <alignment horizontal="right"/>
    </xf>
    <xf numFmtId="3" fontId="0" fillId="0" borderId="0" xfId="0" applyNumberFormat="1" applyProtection="1"/>
    <xf numFmtId="0" fontId="0" fillId="5" borderId="0" xfId="0" applyFill="1" applyProtection="1"/>
    <xf numFmtId="0" fontId="5" fillId="5" borderId="0" xfId="0" applyFont="1" applyFill="1" applyBorder="1" applyProtection="1"/>
    <xf numFmtId="0" fontId="10" fillId="5" borderId="0" xfId="0" applyFont="1" applyFill="1" applyBorder="1" applyProtection="1"/>
    <xf numFmtId="0" fontId="11" fillId="5" borderId="0" xfId="0" applyFont="1" applyFill="1" applyBorder="1" applyAlignment="1" applyProtection="1">
      <alignment horizontal="right"/>
    </xf>
    <xf numFmtId="0" fontId="4" fillId="5" borderId="8" xfId="0" applyFont="1" applyFill="1" applyBorder="1" applyAlignment="1" applyProtection="1">
      <alignment horizontal="left"/>
    </xf>
    <xf numFmtId="0" fontId="0" fillId="5" borderId="8" xfId="0" applyFill="1" applyBorder="1" applyAlignment="1" applyProtection="1">
      <alignment horizontal="right"/>
    </xf>
    <xf numFmtId="0" fontId="4" fillId="5" borderId="8"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0" fillId="5" borderId="1" xfId="0" applyFill="1" applyBorder="1" applyProtection="1"/>
    <xf numFmtId="0" fontId="0" fillId="3" borderId="1" xfId="0" applyFill="1" applyBorder="1" applyProtection="1"/>
    <xf numFmtId="0" fontId="0" fillId="6" borderId="1" xfId="0" applyFill="1" applyBorder="1" applyProtection="1"/>
    <xf numFmtId="0" fontId="0" fillId="4" borderId="1" xfId="0" applyFill="1" applyBorder="1" applyProtection="1"/>
    <xf numFmtId="0" fontId="0" fillId="5" borderId="0" xfId="0" applyFill="1"/>
    <xf numFmtId="0" fontId="0" fillId="5" borderId="0" xfId="0" applyFill="1" applyAlignment="1">
      <alignment horizontal="right"/>
    </xf>
    <xf numFmtId="0" fontId="0" fillId="5" borderId="0" xfId="0" applyFill="1" applyAlignment="1"/>
    <xf numFmtId="0" fontId="0" fillId="5" borderId="0" xfId="0" applyFill="1" applyAlignment="1">
      <alignment vertical="center"/>
    </xf>
    <xf numFmtId="0" fontId="7" fillId="5" borderId="1" xfId="0" applyFont="1" applyFill="1" applyBorder="1" applyAlignment="1" applyProtection="1">
      <alignment horizontal="right" vertical="center"/>
      <protection locked="0"/>
    </xf>
    <xf numFmtId="0" fontId="0" fillId="5" borderId="0" xfId="0" applyFill="1" applyAlignment="1">
      <alignment horizontal="right" vertical="center"/>
    </xf>
    <xf numFmtId="1" fontId="4" fillId="5" borderId="1" xfId="0" applyNumberFormat="1" applyFont="1" applyFill="1" applyBorder="1" applyAlignment="1" applyProtection="1">
      <alignment horizontal="right" vertical="center"/>
      <protection locked="0"/>
    </xf>
    <xf numFmtId="0" fontId="0" fillId="6" borderId="1" xfId="0" applyFill="1" applyBorder="1" applyAlignment="1" applyProtection="1">
      <alignment horizontal="right" vertical="center"/>
      <protection locked="0"/>
    </xf>
    <xf numFmtId="0" fontId="0" fillId="0" borderId="0" xfId="0" applyBorder="1" applyProtection="1"/>
    <xf numFmtId="0" fontId="0" fillId="0" borderId="9" xfId="0" applyBorder="1" applyProtection="1"/>
    <xf numFmtId="0" fontId="0" fillId="0" borderId="7" xfId="0" applyBorder="1" applyProtection="1"/>
    <xf numFmtId="0" fontId="3" fillId="3" borderId="3" xfId="0" applyFont="1" applyFill="1" applyBorder="1" applyAlignment="1" applyProtection="1">
      <alignment horizontal="center"/>
    </xf>
    <xf numFmtId="1" fontId="3" fillId="6" borderId="3" xfId="0" applyNumberFormat="1" applyFont="1" applyFill="1" applyBorder="1" applyProtection="1">
      <protection locked="0"/>
    </xf>
    <xf numFmtId="1" fontId="3" fillId="6" borderId="1" xfId="0" applyNumberFormat="1" applyFont="1" applyFill="1" applyBorder="1" applyProtection="1">
      <protection locked="0"/>
    </xf>
    <xf numFmtId="0" fontId="3" fillId="2" borderId="1" xfId="0" applyFont="1" applyFill="1" applyBorder="1" applyProtection="1"/>
    <xf numFmtId="0" fontId="3" fillId="3" borderId="10" xfId="0" applyFont="1" applyFill="1" applyBorder="1" applyAlignment="1" applyProtection="1">
      <alignment horizontal="center"/>
    </xf>
    <xf numFmtId="0" fontId="0" fillId="6" borderId="3" xfId="0" applyFill="1" applyBorder="1" applyAlignment="1" applyProtection="1">
      <alignment horizontal="right"/>
      <protection locked="0"/>
    </xf>
    <xf numFmtId="0" fontId="3" fillId="3" borderId="11" xfId="0" applyFont="1" applyFill="1" applyBorder="1" applyAlignment="1" applyProtection="1">
      <alignment horizontal="center"/>
    </xf>
    <xf numFmtId="0" fontId="0" fillId="3" borderId="12" xfId="0" applyFill="1" applyBorder="1" applyAlignment="1" applyProtection="1"/>
    <xf numFmtId="1" fontId="3" fillId="6" borderId="11" xfId="0" applyNumberFormat="1" applyFont="1" applyFill="1" applyBorder="1" applyProtection="1">
      <protection locked="0"/>
    </xf>
    <xf numFmtId="0" fontId="0" fillId="0" borderId="11" xfId="0" applyBorder="1" applyProtection="1"/>
    <xf numFmtId="3" fontId="3" fillId="6" borderId="1" xfId="0" applyNumberFormat="1" applyFont="1" applyFill="1" applyBorder="1" applyProtection="1">
      <protection locked="0"/>
    </xf>
    <xf numFmtId="3" fontId="3" fillId="7" borderId="1" xfId="0" applyNumberFormat="1" applyFont="1" applyFill="1" applyBorder="1" applyProtection="1"/>
    <xf numFmtId="3" fontId="4" fillId="7" borderId="1" xfId="0" applyNumberFormat="1" applyFont="1" applyFill="1" applyBorder="1" applyAlignment="1" applyProtection="1"/>
    <xf numFmtId="3" fontId="3" fillId="7" borderId="1" xfId="0" applyNumberFormat="1" applyFont="1" applyFill="1" applyBorder="1" applyProtection="1">
      <protection locked="0"/>
    </xf>
    <xf numFmtId="2" fontId="0" fillId="2" borderId="1" xfId="0" applyNumberFormat="1" applyFill="1" applyBorder="1" applyAlignment="1" applyProtection="1">
      <alignment horizontal="right"/>
    </xf>
    <xf numFmtId="0" fontId="0" fillId="2" borderId="0" xfId="0" applyFill="1" applyProtection="1"/>
    <xf numFmtId="3" fontId="4" fillId="7" borderId="1" xfId="0" applyNumberFormat="1" applyFont="1" applyFill="1" applyBorder="1" applyAlignment="1" applyProtection="1">
      <protection locked="0"/>
    </xf>
    <xf numFmtId="2" fontId="0" fillId="7" borderId="1" xfId="0" applyNumberFormat="1" applyFill="1" applyBorder="1" applyAlignment="1" applyProtection="1">
      <alignment horizontal="right"/>
    </xf>
    <xf numFmtId="3" fontId="0" fillId="7" borderId="1" xfId="0" applyNumberFormat="1" applyFill="1" applyBorder="1" applyProtection="1">
      <protection locked="0"/>
    </xf>
    <xf numFmtId="2" fontId="4" fillId="2" borderId="1" xfId="0" applyNumberFormat="1" applyFont="1" applyFill="1" applyBorder="1" applyAlignment="1" applyProtection="1">
      <alignment horizontal="right"/>
    </xf>
    <xf numFmtId="3" fontId="3" fillId="5" borderId="1" xfId="0" applyNumberFormat="1" applyFont="1" applyFill="1" applyBorder="1" applyProtection="1">
      <protection locked="0"/>
    </xf>
    <xf numFmtId="0" fontId="0" fillId="6" borderId="1" xfId="0" applyFill="1" applyBorder="1" applyProtection="1">
      <protection locked="0"/>
    </xf>
    <xf numFmtId="0" fontId="0" fillId="0" borderId="0" xfId="0" applyFill="1" applyProtection="1">
      <protection locked="0"/>
    </xf>
    <xf numFmtId="0" fontId="0" fillId="3" borderId="0" xfId="0" applyFill="1" applyBorder="1" applyAlignment="1" applyProtection="1"/>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3" fontId="3" fillId="0" borderId="0" xfId="0" applyNumberFormat="1" applyFont="1" applyFill="1" applyBorder="1" applyProtection="1"/>
    <xf numFmtId="3" fontId="0" fillId="2" borderId="3" xfId="0" applyNumberFormat="1" applyFill="1" applyBorder="1" applyAlignment="1" applyProtection="1">
      <alignment horizontal="right"/>
    </xf>
    <xf numFmtId="3" fontId="4" fillId="2" borderId="3" xfId="0" applyNumberFormat="1" applyFont="1" applyFill="1" applyBorder="1" applyAlignment="1" applyProtection="1"/>
    <xf numFmtId="0" fontId="3" fillId="3" borderId="11" xfId="0" applyFont="1" applyFill="1" applyBorder="1" applyProtection="1"/>
    <xf numFmtId="0" fontId="0" fillId="0" borderId="12" xfId="0" applyFill="1" applyBorder="1" applyProtection="1"/>
    <xf numFmtId="0" fontId="3" fillId="3" borderId="11" xfId="0" applyFont="1" applyFill="1" applyBorder="1" applyAlignment="1" applyProtection="1">
      <alignment horizontal="center" vertical="center"/>
    </xf>
    <xf numFmtId="0" fontId="0" fillId="0" borderId="13" xfId="0" applyBorder="1" applyProtection="1"/>
    <xf numFmtId="2" fontId="0" fillId="2" borderId="11" xfId="0" applyNumberFormat="1" applyFill="1" applyBorder="1" applyAlignment="1" applyProtection="1">
      <alignment horizontal="right"/>
    </xf>
    <xf numFmtId="2" fontId="4" fillId="2" borderId="11" xfId="0" applyNumberFormat="1" applyFont="1" applyFill="1" applyBorder="1" applyAlignment="1" applyProtection="1">
      <alignment horizontal="right"/>
    </xf>
    <xf numFmtId="0" fontId="0" fillId="0" borderId="14" xfId="0" applyFill="1" applyBorder="1" applyProtection="1"/>
    <xf numFmtId="0" fontId="0" fillId="5" borderId="0" xfId="0" applyFill="1" applyBorder="1" applyAlignment="1" applyProtection="1"/>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5" borderId="0" xfId="0" applyFont="1" applyFill="1" applyProtection="1"/>
    <xf numFmtId="3" fontId="0" fillId="5" borderId="0" xfId="0" applyNumberFormat="1" applyFill="1" applyBorder="1" applyAlignment="1" applyProtection="1">
      <alignment horizontal="right"/>
    </xf>
    <xf numFmtId="3" fontId="4" fillId="5" borderId="0" xfId="0" applyNumberFormat="1" applyFont="1" applyFill="1" applyBorder="1" applyAlignment="1" applyProtection="1">
      <alignment horizontal="right"/>
    </xf>
    <xf numFmtId="0" fontId="0" fillId="5" borderId="0" xfId="0" applyFill="1" applyAlignment="1" applyProtection="1">
      <alignment horizontal="right"/>
    </xf>
    <xf numFmtId="0" fontId="4" fillId="3" borderId="4" xfId="0" applyFont="1" applyFill="1" applyBorder="1" applyAlignment="1" applyProtection="1">
      <alignment vertical="center"/>
    </xf>
    <xf numFmtId="1" fontId="7" fillId="2" borderId="1" xfId="0" applyNumberFormat="1" applyFont="1" applyFill="1" applyBorder="1" applyAlignment="1" applyProtection="1">
      <alignment horizontal="center" vertical="center"/>
    </xf>
    <xf numFmtId="1" fontId="4" fillId="5" borderId="1" xfId="0" applyNumberFormat="1" applyFont="1" applyFill="1" applyBorder="1" applyAlignment="1" applyProtection="1">
      <alignment horizontal="right"/>
      <protection locked="0"/>
    </xf>
    <xf numFmtId="0" fontId="0" fillId="6" borderId="4" xfId="0" applyFill="1" applyBorder="1" applyAlignment="1" applyProtection="1">
      <alignment horizontal="right"/>
      <protection locked="0"/>
    </xf>
    <xf numFmtId="0" fontId="0" fillId="0" borderId="1" xfId="0" applyFill="1" applyBorder="1" applyProtection="1"/>
    <xf numFmtId="0" fontId="3" fillId="2" borderId="1" xfId="0" applyFont="1" applyFill="1" applyBorder="1" applyAlignment="1" applyProtection="1">
      <alignment horizontal="right"/>
      <protection locked="0"/>
    </xf>
    <xf numFmtId="10" fontId="0" fillId="5" borderId="1" xfId="0" applyNumberFormat="1" applyFill="1" applyBorder="1" applyAlignment="1" applyProtection="1">
      <alignment horizontal="right"/>
      <protection locked="0"/>
    </xf>
    <xf numFmtId="0" fontId="0" fillId="2" borderId="12" xfId="0" applyFill="1" applyBorder="1" applyProtection="1"/>
    <xf numFmtId="3" fontId="4" fillId="0" borderId="1" xfId="0" applyNumberFormat="1" applyFont="1" applyFill="1" applyBorder="1" applyAlignment="1" applyProtection="1"/>
    <xf numFmtId="3" fontId="4" fillId="0" borderId="0" xfId="0" applyNumberFormat="1" applyFont="1" applyFill="1" applyBorder="1" applyAlignment="1" applyProtection="1"/>
    <xf numFmtId="2" fontId="4" fillId="7" borderId="1" xfId="0" applyNumberFormat="1" applyFont="1" applyFill="1" applyBorder="1" applyAlignment="1" applyProtection="1">
      <alignment horizontal="right"/>
    </xf>
    <xf numFmtId="3" fontId="2" fillId="4" borderId="1" xfId="0" applyNumberFormat="1" applyFont="1" applyFill="1" applyBorder="1" applyAlignment="1" applyProtection="1">
      <alignment horizontal="right" vertical="center"/>
      <protection locked="0"/>
    </xf>
    <xf numFmtId="3" fontId="13" fillId="2"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0" fontId="0" fillId="3" borderId="4"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3" fontId="2" fillId="7" borderId="1" xfId="0" applyNumberFormat="1" applyFont="1" applyFill="1" applyBorder="1" applyAlignment="1" applyProtection="1">
      <alignment horizontal="right" vertical="center"/>
    </xf>
    <xf numFmtId="3" fontId="2" fillId="2" borderId="1"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3" fontId="3" fillId="3"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vertical="center"/>
    </xf>
    <xf numFmtId="0" fontId="8" fillId="8" borderId="0" xfId="0" applyFont="1" applyFill="1" applyBorder="1" applyAlignment="1" applyProtection="1"/>
    <xf numFmtId="0" fontId="0" fillId="8" borderId="0" xfId="0" applyFill="1" applyProtection="1"/>
    <xf numFmtId="0" fontId="9" fillId="8" borderId="0" xfId="0" applyFont="1" applyFill="1" applyAlignment="1" applyProtection="1"/>
    <xf numFmtId="0" fontId="9" fillId="8" borderId="0" xfId="0" applyFont="1" applyFill="1" applyProtection="1"/>
    <xf numFmtId="0" fontId="0" fillId="8" borderId="0" xfId="0" applyFill="1" applyBorder="1" applyAlignment="1" applyProtection="1"/>
    <xf numFmtId="3" fontId="0" fillId="8" borderId="0" xfId="0" applyNumberFormat="1" applyFill="1" applyBorder="1" applyAlignment="1" applyProtection="1">
      <alignment horizontal="right"/>
    </xf>
    <xf numFmtId="3" fontId="4" fillId="8" borderId="0" xfId="0" applyNumberFormat="1" applyFont="1" applyFill="1" applyBorder="1" applyAlignment="1" applyProtection="1">
      <alignment horizontal="right"/>
    </xf>
    <xf numFmtId="0" fontId="8" fillId="8" borderId="0" xfId="0" applyFont="1" applyFill="1" applyProtection="1"/>
    <xf numFmtId="49" fontId="3" fillId="0" borderId="1" xfId="0" applyNumberFormat="1" applyFont="1" applyFill="1" applyBorder="1" applyProtection="1">
      <protection locked="0"/>
    </xf>
    <xf numFmtId="0" fontId="3" fillId="0" borderId="1" xfId="0" applyFont="1" applyFill="1" applyBorder="1" applyProtection="1">
      <protection locked="0"/>
    </xf>
    <xf numFmtId="49" fontId="3" fillId="0" borderId="11" xfId="0" applyNumberFormat="1" applyFont="1" applyFill="1" applyBorder="1" applyProtection="1">
      <protection locked="0"/>
    </xf>
    <xf numFmtId="3" fontId="3" fillId="0" borderId="3" xfId="0" applyNumberFormat="1" applyFont="1" applyFill="1" applyBorder="1" applyProtection="1">
      <protection locked="0"/>
    </xf>
    <xf numFmtId="164" fontId="0" fillId="0" borderId="1" xfId="1" applyNumberFormat="1" applyFont="1" applyFill="1" applyBorder="1" applyProtection="1">
      <protection locked="0"/>
    </xf>
    <xf numFmtId="164" fontId="0" fillId="9" borderId="1" xfId="1" applyNumberFormat="1" applyFont="1" applyFill="1" applyBorder="1" applyProtection="1">
      <protection locked="0"/>
    </xf>
    <xf numFmtId="49" fontId="1" fillId="0" borderId="1" xfId="0" applyNumberFormat="1" applyFont="1" applyFill="1" applyBorder="1" applyProtection="1">
      <protection locked="0"/>
    </xf>
    <xf numFmtId="164" fontId="0" fillId="10" borderId="1" xfId="1" applyNumberFormat="1" applyFont="1" applyFill="1" applyBorder="1"/>
    <xf numFmtId="0" fontId="1" fillId="0" borderId="0" xfId="0" applyFont="1" applyFill="1" applyBorder="1" applyProtection="1">
      <protection locked="0"/>
    </xf>
    <xf numFmtId="0" fontId="1" fillId="0" borderId="0" xfId="0" applyFont="1" applyFill="1" applyBorder="1" applyAlignment="1" applyProtection="1">
      <alignment horizontal="left"/>
      <protection locked="0"/>
    </xf>
    <xf numFmtId="0" fontId="1" fillId="11" borderId="0" xfId="0" applyFont="1" applyFill="1" applyBorder="1" applyProtection="1">
      <protection locked="0"/>
    </xf>
    <xf numFmtId="0" fontId="0" fillId="11" borderId="0" xfId="0" applyFill="1" applyProtection="1">
      <protection locked="0"/>
    </xf>
    <xf numFmtId="0" fontId="0" fillId="12" borderId="0" xfId="0" applyFill="1" applyProtection="1">
      <protection locked="0"/>
    </xf>
    <xf numFmtId="0" fontId="3" fillId="3" borderId="4" xfId="0" applyFont="1" applyFill="1" applyBorder="1" applyAlignment="1" applyProtection="1"/>
    <xf numFmtId="0" fontId="3" fillId="3" borderId="3" xfId="0" applyFont="1" applyFill="1" applyBorder="1" applyAlignment="1" applyProtection="1"/>
    <xf numFmtId="0" fontId="0" fillId="5" borderId="8" xfId="0" applyFill="1" applyBorder="1" applyAlignment="1" applyProtection="1">
      <alignment horizontal="left" vertical="top" wrapText="1" indent="1"/>
    </xf>
    <xf numFmtId="0" fontId="3" fillId="3" borderId="4" xfId="0" applyFont="1" applyFill="1" applyBorder="1" applyAlignment="1" applyProtection="1">
      <alignment horizontal="right"/>
    </xf>
    <xf numFmtId="0" fontId="3" fillId="3" borderId="3" xfId="0" applyFont="1" applyFill="1" applyBorder="1" applyAlignment="1" applyProtection="1">
      <alignment horizontal="right"/>
    </xf>
    <xf numFmtId="0" fontId="0" fillId="3" borderId="4" xfId="0" applyFill="1" applyBorder="1" applyAlignment="1">
      <alignment vertical="center"/>
    </xf>
    <xf numFmtId="0" fontId="0" fillId="3" borderId="3" xfId="0" applyFill="1" applyBorder="1" applyAlignment="1">
      <alignment vertical="center"/>
    </xf>
    <xf numFmtId="0" fontId="0" fillId="5" borderId="0" xfId="0" applyFill="1" applyBorder="1" applyAlignment="1" applyProtection="1">
      <alignment vertical="center" wrapText="1"/>
    </xf>
    <xf numFmtId="0" fontId="0" fillId="5" borderId="0" xfId="0" applyFill="1" applyBorder="1" applyAlignment="1" applyProtection="1"/>
    <xf numFmtId="0" fontId="7" fillId="3" borderId="4"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0" fillId="5" borderId="0" xfId="0" applyFill="1" applyBorder="1" applyAlignment="1" applyProtection="1">
      <alignment horizontal="left" vertical="top" wrapText="1" indent="1"/>
    </xf>
    <xf numFmtId="0" fontId="0" fillId="5" borderId="0" xfId="0" applyFill="1" applyAlignment="1" applyProtection="1">
      <alignment horizontal="left" vertical="top" wrapText="1" indent="1"/>
    </xf>
    <xf numFmtId="0" fontId="0" fillId="5" borderId="0" xfId="0" applyFill="1" applyAlignment="1" applyProtection="1"/>
    <xf numFmtId="0" fontId="0" fillId="5" borderId="15" xfId="0" applyFill="1" applyBorder="1" applyAlignment="1" applyProtection="1">
      <alignment horizontal="left" vertical="top" indent="1"/>
    </xf>
    <xf numFmtId="0" fontId="0" fillId="5" borderId="0" xfId="0" applyFill="1" applyAlignment="1" applyProtection="1">
      <alignment horizontal="left" vertical="top" indent="1"/>
    </xf>
    <xf numFmtId="0" fontId="12" fillId="5" borderId="0" xfId="0" applyFont="1" applyFill="1" applyBorder="1" applyAlignment="1" applyProtection="1"/>
    <xf numFmtId="0" fontId="12" fillId="5" borderId="0" xfId="0" applyFont="1" applyFill="1" applyAlignment="1" applyProtection="1"/>
    <xf numFmtId="0" fontId="0" fillId="5" borderId="0" xfId="0" applyFill="1" applyBorder="1" applyAlignment="1" applyProtection="1">
      <alignment wrapText="1"/>
    </xf>
    <xf numFmtId="0" fontId="0" fillId="5" borderId="0" xfId="0" applyFill="1" applyAlignment="1" applyProtection="1">
      <alignment wrapText="1"/>
    </xf>
    <xf numFmtId="0" fontId="0" fillId="5" borderId="2" xfId="0" applyFill="1" applyBorder="1" applyAlignment="1" applyProtection="1">
      <alignment horizontal="left" vertical="top" wrapText="1" indent="1"/>
    </xf>
    <xf numFmtId="0" fontId="11" fillId="8" borderId="0" xfId="0" applyFont="1" applyFill="1" applyBorder="1" applyAlignment="1" applyProtection="1">
      <alignment horizontal="center"/>
    </xf>
    <xf numFmtId="0" fontId="0" fillId="8" borderId="0" xfId="0" applyFill="1" applyAlignment="1" applyProtection="1">
      <alignment horizontal="center"/>
    </xf>
    <xf numFmtId="0" fontId="3" fillId="5" borderId="0" xfId="0" applyFont="1" applyFill="1" applyBorder="1" applyAlignment="1" applyProtection="1">
      <alignment horizontal="justify" vertical="center" wrapText="1"/>
    </xf>
    <xf numFmtId="0" fontId="1" fillId="5" borderId="0" xfId="0" applyFont="1" applyFill="1" applyBorder="1" applyAlignment="1" applyProtection="1">
      <alignment horizontal="justify" vertical="center" wrapText="1"/>
    </xf>
    <xf numFmtId="0" fontId="12" fillId="5" borderId="0" xfId="0" applyFont="1" applyFill="1" applyBorder="1" applyAlignment="1" applyProtection="1">
      <alignment horizontal="left"/>
    </xf>
    <xf numFmtId="0" fontId="4" fillId="2" borderId="4" xfId="0" applyFont="1" applyFill="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0" fillId="2" borderId="4"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4" fillId="3" borderId="1" xfId="0" applyFont="1" applyFill="1" applyBorder="1" applyAlignment="1" applyProtection="1">
      <alignment vertical="center"/>
    </xf>
    <xf numFmtId="0" fontId="0" fillId="2" borderId="1" xfId="0" applyFill="1" applyBorder="1" applyAlignment="1" applyProtection="1">
      <alignment horizontal="center"/>
    </xf>
    <xf numFmtId="0" fontId="0" fillId="2" borderId="11" xfId="0" applyFill="1" applyBorder="1" applyAlignment="1" applyProtection="1">
      <alignment horizontal="center"/>
    </xf>
    <xf numFmtId="0" fontId="4" fillId="3" borderId="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 xfId="0" applyFont="1" applyFill="1" applyBorder="1" applyAlignment="1" applyProtection="1">
      <alignment horizontal="center"/>
    </xf>
    <xf numFmtId="0" fontId="2"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0" fillId="3" borderId="1" xfId="0" applyFill="1" applyBorder="1" applyAlignment="1" applyProtection="1">
      <alignment horizontal="center"/>
    </xf>
    <xf numFmtId="0" fontId="4" fillId="2" borderId="1" xfId="0" applyFont="1" applyFill="1" applyBorder="1" applyAlignment="1" applyProtection="1"/>
    <xf numFmtId="0" fontId="3" fillId="3" borderId="1" xfId="0" applyFont="1" applyFill="1" applyBorder="1" applyAlignment="1" applyProtection="1"/>
    <xf numFmtId="0" fontId="3" fillId="3" borderId="1" xfId="0" applyFont="1" applyFill="1" applyBorder="1" applyAlignment="1" applyProtection="1">
      <alignment horizontal="center"/>
    </xf>
    <xf numFmtId="0" fontId="4" fillId="3" borderId="5"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3" borderId="4" xfId="0" applyFill="1"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0" borderId="12" xfId="0" applyBorder="1" applyAlignment="1" applyProtection="1">
      <alignment vertical="center"/>
    </xf>
    <xf numFmtId="0" fontId="3" fillId="3" borderId="10" xfId="0" applyFont="1" applyFill="1" applyBorder="1" applyAlignment="1" applyProtection="1">
      <alignment horizontal="center" vertical="center" wrapText="1"/>
    </xf>
    <xf numFmtId="0" fontId="0" fillId="0" borderId="9" xfId="0" applyBorder="1" applyAlignment="1">
      <alignment horizontal="center" vertical="center" wrapText="1"/>
    </xf>
    <xf numFmtId="0" fontId="4" fillId="2" borderId="11" xfId="0" applyFont="1" applyFill="1" applyBorder="1" applyAlignment="1" applyProtection="1"/>
    <xf numFmtId="0" fontId="3" fillId="3" borderId="11" xfId="0" applyFont="1" applyFill="1" applyBorder="1" applyAlignment="1" applyProtection="1"/>
    <xf numFmtId="0" fontId="0" fillId="8" borderId="0" xfId="0" applyFill="1" applyAlignment="1"/>
    <xf numFmtId="0" fontId="3" fillId="5" borderId="0" xfId="0" applyNumberFormat="1" applyFont="1" applyFill="1" applyBorder="1" applyAlignment="1" applyProtection="1">
      <alignment horizontal="justify" vertical="top" wrapText="1"/>
    </xf>
    <xf numFmtId="0" fontId="0" fillId="0" borderId="0" xfId="0" applyBorder="1" applyAlignment="1">
      <alignment horizontal="justify" vertical="top" wrapText="1"/>
    </xf>
    <xf numFmtId="0" fontId="4" fillId="3" borderId="4" xfId="0" applyFont="1" applyFill="1" applyBorder="1" applyAlignment="1" applyProtection="1">
      <alignment vertical="center"/>
    </xf>
    <xf numFmtId="0" fontId="0" fillId="3" borderId="2" xfId="0" applyFill="1" applyBorder="1" applyAlignment="1">
      <alignment vertical="center"/>
    </xf>
    <xf numFmtId="0" fontId="0" fillId="5" borderId="6" xfId="0"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5" borderId="8" xfId="0" applyFill="1" applyBorder="1" applyAlignment="1" applyProtection="1">
      <protection locked="0"/>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3" borderId="4" xfId="0"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cellXfs>
  <cellStyles count="6">
    <cellStyle name="Milliers" xfId="1" builtinId="3"/>
    <cellStyle name="Normal" xfId="0" builtinId="0"/>
    <cellStyle name="Normal 2" xfId="3" xr:uid="{00000000-0005-0000-0000-000002000000}"/>
    <cellStyle name="Normal 3" xfId="4" xr:uid="{00000000-0005-0000-0000-000003000000}"/>
    <cellStyle name="Normal 4" xfId="5" xr:uid="{00000000-0005-0000-0000-000004000000}"/>
    <cellStyle name="Normal 5" xfId="2" xr:uid="{00000000-0005-0000-0000-000005000000}"/>
  </cellStyles>
  <dxfs count="0"/>
  <tableStyles count="0" defaultTableStyle="TableStyleMedium2" defaultPivotStyle="PivotStyleLight16"/>
  <colors>
    <mruColors>
      <color rgb="FFCCFF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1</xdr:col>
      <xdr:colOff>2552700</xdr:colOff>
      <xdr:row>0</xdr:row>
      <xdr:rowOff>0</xdr:rowOff>
    </xdr:to>
    <xdr:grpSp>
      <xdr:nvGrpSpPr>
        <xdr:cNvPr id="1186" name="Group 27">
          <a:extLst>
            <a:ext uri="{FF2B5EF4-FFF2-40B4-BE49-F238E27FC236}">
              <a16:creationId xmlns:a16="http://schemas.microsoft.com/office/drawing/2014/main" id="{00000000-0008-0000-0000-0000A2040000}"/>
            </a:ext>
          </a:extLst>
        </xdr:cNvPr>
        <xdr:cNvGrpSpPr>
          <a:grpSpLocks/>
        </xdr:cNvGrpSpPr>
      </xdr:nvGrpSpPr>
      <xdr:grpSpPr bwMode="auto">
        <a:xfrm>
          <a:off x="47625" y="0"/>
          <a:ext cx="1047750" cy="0"/>
          <a:chOff x="6" y="12"/>
          <a:chExt cx="271" cy="59"/>
        </a:xfrm>
      </xdr:grpSpPr>
      <xdr:sp macro="" textlink="">
        <xdr:nvSpPr>
          <xdr:cNvPr id="1188" name="Rectangle 25">
            <a:extLst>
              <a:ext uri="{FF2B5EF4-FFF2-40B4-BE49-F238E27FC236}">
                <a16:creationId xmlns:a16="http://schemas.microsoft.com/office/drawing/2014/main" id="{00000000-0008-0000-0000-0000A4040000}"/>
              </a:ext>
            </a:extLst>
          </xdr:cNvPr>
          <xdr:cNvSpPr>
            <a:spLocks noChangeArrowheads="1"/>
          </xdr:cNvSpPr>
        </xdr:nvSpPr>
        <xdr:spPr bwMode="auto">
          <a:xfrm>
            <a:off x="6" y="12"/>
            <a:ext cx="271" cy="57"/>
          </a:xfrm>
          <a:prstGeom prst="rect">
            <a:avLst/>
          </a:prstGeom>
          <a:solidFill>
            <a:srgbClr val="FFFFFF"/>
          </a:solidFill>
          <a:ln w="9525">
            <a:noFill/>
            <a:miter lim="800000"/>
            <a:headEnd/>
            <a:tailEnd/>
          </a:ln>
        </xdr:spPr>
      </xdr:sp>
      <xdr:pic>
        <xdr:nvPicPr>
          <xdr:cNvPr id="1189" name="Picture 2" descr="WHO-EN-C-H.jpg">
            <a:extLst>
              <a:ext uri="{FF2B5EF4-FFF2-40B4-BE49-F238E27FC236}">
                <a16:creationId xmlns:a16="http://schemas.microsoft.com/office/drawing/2014/main" id="{00000000-0008-0000-0000-0000A5040000}"/>
              </a:ext>
            </a:extLst>
          </xdr:cNvPr>
          <xdr:cNvPicPr>
            <a:picLocks noChangeAspect="1"/>
          </xdr:cNvPicPr>
        </xdr:nvPicPr>
        <xdr:blipFill>
          <a:blip xmlns:r="http://schemas.openxmlformats.org/officeDocument/2006/relationships" r:embed="rId1"/>
          <a:srcRect/>
          <a:stretch>
            <a:fillRect/>
          </a:stretch>
        </xdr:blipFill>
        <xdr:spPr bwMode="auto">
          <a:xfrm>
            <a:off x="10" y="14"/>
            <a:ext cx="181" cy="57"/>
          </a:xfrm>
          <a:prstGeom prst="rect">
            <a:avLst/>
          </a:prstGeom>
          <a:noFill/>
          <a:ln w="9525">
            <a:noFill/>
            <a:miter lim="800000"/>
            <a:headEnd/>
            <a:tailEnd/>
          </a:ln>
        </xdr:spPr>
      </xdr:pic>
    </xdr:grpSp>
    <xdr:clientData/>
  </xdr:twoCellAnchor>
  <xdr:twoCellAnchor>
    <xdr:from>
      <xdr:col>1</xdr:col>
      <xdr:colOff>19050</xdr:colOff>
      <xdr:row>0</xdr:row>
      <xdr:rowOff>19050</xdr:rowOff>
    </xdr:from>
    <xdr:to>
      <xdr:col>1</xdr:col>
      <xdr:colOff>990600</xdr:colOff>
      <xdr:row>0</xdr:row>
      <xdr:rowOff>352425</xdr:rowOff>
    </xdr:to>
    <xdr:pic>
      <xdr:nvPicPr>
        <xdr:cNvPr id="1187" name="Picture 2" descr="WHO-EN-C-H.jpg">
          <a:extLst>
            <a:ext uri="{FF2B5EF4-FFF2-40B4-BE49-F238E27FC236}">
              <a16:creationId xmlns:a16="http://schemas.microsoft.com/office/drawing/2014/main" id="{00000000-0008-0000-0000-0000A3040000}"/>
            </a:ext>
          </a:extLst>
        </xdr:cNvPr>
        <xdr:cNvPicPr>
          <a:picLocks noChangeAspect="1"/>
        </xdr:cNvPicPr>
      </xdr:nvPicPr>
      <xdr:blipFill>
        <a:blip xmlns:r="http://schemas.openxmlformats.org/officeDocument/2006/relationships" r:embed="rId2" cstate="print"/>
        <a:srcRect/>
        <a:stretch>
          <a:fillRect/>
        </a:stretch>
      </xdr:blipFill>
      <xdr:spPr bwMode="auto">
        <a:xfrm>
          <a:off x="66675" y="19050"/>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1733550</xdr:colOff>
          <xdr:row>50</xdr:row>
          <xdr:rowOff>69850</xdr:rowOff>
        </xdr:from>
        <xdr:to>
          <xdr:col>3</xdr:col>
          <xdr:colOff>0</xdr:colOff>
          <xdr:row>51</xdr:row>
          <xdr:rowOff>127000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69850</xdr:rowOff>
        </xdr:from>
        <xdr:to>
          <xdr:col>5</xdr:col>
          <xdr:colOff>12700</xdr:colOff>
          <xdr:row>51</xdr:row>
          <xdr:rowOff>127000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28575</xdr:rowOff>
    </xdr:from>
    <xdr:to>
      <xdr:col>2</xdr:col>
      <xdr:colOff>38100</xdr:colOff>
      <xdr:row>0</xdr:row>
      <xdr:rowOff>361950</xdr:rowOff>
    </xdr:to>
    <xdr:pic>
      <xdr:nvPicPr>
        <xdr:cNvPr id="14368" name="Picture 2" descr="WHO-EN-C-H.jpg">
          <a:extLst>
            <a:ext uri="{FF2B5EF4-FFF2-40B4-BE49-F238E27FC236}">
              <a16:creationId xmlns:a16="http://schemas.microsoft.com/office/drawing/2014/main" id="{00000000-0008-0000-0A00-00002038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28575"/>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13</xdr:row>
          <xdr:rowOff>0</xdr:rowOff>
        </xdr:from>
        <xdr:to>
          <xdr:col>8</xdr:col>
          <xdr:colOff>0</xdr:colOff>
          <xdr:row>14</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0</xdr:colOff>
          <xdr:row>6</xdr:row>
          <xdr:rowOff>0</xdr:rowOff>
        </xdr:from>
        <xdr:to>
          <xdr:col>23</xdr:col>
          <xdr:colOff>0</xdr:colOff>
          <xdr:row>7</xdr:row>
          <xdr:rowOff>12700</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Recommended strategy</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MDA1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xdr:row>
          <xdr:rowOff>12700</xdr:rowOff>
        </xdr:from>
        <xdr:to>
          <xdr:col>13</xdr:col>
          <xdr:colOff>0</xdr:colOff>
          <xdr:row>2</xdr:row>
          <xdr:rowOff>19050</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0</xdr:row>
          <xdr:rowOff>298450</xdr:rowOff>
        </xdr:from>
        <xdr:to>
          <xdr:col>13</xdr:col>
          <xdr:colOff>0</xdr:colOff>
          <xdr:row>2</xdr:row>
          <xdr:rowOff>19050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xdr:row>
          <xdr:rowOff>12700</xdr:rowOff>
        </xdr:from>
        <xdr:to>
          <xdr:col>11</xdr:col>
          <xdr:colOff>0</xdr:colOff>
          <xdr:row>2</xdr:row>
          <xdr:rowOff>19050</xdr:rowOff>
        </xdr:to>
        <xdr:sp macro="" textlink="">
          <xdr:nvSpPr>
            <xdr:cNvPr id="8196" name="Button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 - Round 1</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12700</xdr:colOff>
          <xdr:row>1</xdr:row>
          <xdr:rowOff>12700</xdr:rowOff>
        </xdr:from>
        <xdr:to>
          <xdr:col>14</xdr:col>
          <xdr:colOff>12700</xdr:colOff>
          <xdr:row>2</xdr:row>
          <xdr:rowOff>19050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 - Round 2</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T1 macro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12700</xdr:colOff>
          <xdr:row>0</xdr:row>
          <xdr:rowOff>285750</xdr:rowOff>
        </xdr:from>
        <xdr:to>
          <xdr:col>13</xdr:col>
          <xdr:colOff>12700</xdr:colOff>
          <xdr:row>2</xdr:row>
          <xdr:rowOff>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704850</xdr:colOff>
          <xdr:row>2</xdr:row>
          <xdr:rowOff>19050</xdr:rowOff>
        </xdr:to>
        <xdr:sp macro="" textlink="">
          <xdr:nvSpPr>
            <xdr:cNvPr id="11275" name="Butto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704850</xdr:colOff>
          <xdr:row>2</xdr:row>
          <xdr:rowOff>19050</xdr:rowOff>
        </xdr:to>
        <xdr:sp macro="" textlink="">
          <xdr:nvSpPr>
            <xdr:cNvPr id="12297" name="Button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0"/>
  <sheetViews>
    <sheetView showRowColHeaders="0" topLeftCell="A22" zoomScaleNormal="100" workbookViewId="0">
      <selection activeCell="I34" sqref="I34"/>
    </sheetView>
  </sheetViews>
  <sheetFormatPr baseColWidth="10" defaultColWidth="9.1796875" defaultRowHeight="12.5" x14ac:dyDescent="0.25"/>
  <cols>
    <col min="1" max="1" width="0.7265625" style="43" customWidth="1"/>
    <col min="2" max="2" width="15.7265625" style="43" customWidth="1"/>
    <col min="3" max="3" width="53.453125" style="43" customWidth="1"/>
    <col min="4" max="4" width="0.81640625" style="44" customWidth="1"/>
    <col min="5" max="5" width="27.26953125" style="43" customWidth="1"/>
    <col min="6" max="6" width="0.54296875" style="43" customWidth="1"/>
    <col min="7" max="16384" width="9.1796875" style="43"/>
  </cols>
  <sheetData>
    <row r="1" spans="1:6" s="31" customFormat="1" ht="30" customHeight="1" x14ac:dyDescent="0.25">
      <c r="A1" s="27"/>
      <c r="B1" s="148"/>
      <c r="C1" s="154"/>
      <c r="D1" s="154"/>
      <c r="E1" s="154"/>
      <c r="F1" s="27"/>
    </row>
    <row r="2" spans="1:6" s="31" customFormat="1" ht="25" x14ac:dyDescent="0.5">
      <c r="A2" s="32"/>
      <c r="B2" s="162" t="s">
        <v>116</v>
      </c>
      <c r="C2" s="163"/>
      <c r="D2" s="163"/>
      <c r="E2" s="163"/>
      <c r="F2" s="33"/>
    </row>
    <row r="3" spans="1:6" s="31" customFormat="1" ht="3.75" customHeight="1" x14ac:dyDescent="0.25">
      <c r="A3" s="27"/>
      <c r="B3" s="148"/>
      <c r="C3" s="154"/>
      <c r="D3" s="154"/>
      <c r="E3" s="154"/>
      <c r="F3" s="27"/>
    </row>
    <row r="4" spans="1:6" s="31" customFormat="1" ht="89.25" customHeight="1" x14ac:dyDescent="0.25">
      <c r="B4" s="164" t="s">
        <v>117</v>
      </c>
      <c r="C4" s="165"/>
      <c r="D4" s="165"/>
      <c r="E4" s="165"/>
    </row>
    <row r="5" spans="1:6" s="31" customFormat="1" ht="3" customHeight="1" x14ac:dyDescent="0.35">
      <c r="B5" s="166"/>
      <c r="C5" s="158"/>
      <c r="D5" s="158"/>
      <c r="E5" s="158"/>
    </row>
    <row r="6" spans="1:6" s="31" customFormat="1" ht="15.5" x14ac:dyDescent="0.35">
      <c r="B6" s="166" t="s">
        <v>102</v>
      </c>
      <c r="C6" s="158"/>
      <c r="D6" s="158"/>
      <c r="E6" s="158"/>
    </row>
    <row r="7" spans="1:6" s="31" customFormat="1" ht="3" customHeight="1" x14ac:dyDescent="0.3">
      <c r="B7" s="35"/>
      <c r="C7" s="28"/>
      <c r="D7" s="28"/>
      <c r="E7" s="36"/>
    </row>
    <row r="8" spans="1:6" s="31" customFormat="1" ht="25.5" customHeight="1" x14ac:dyDescent="0.25">
      <c r="B8" s="37" t="s">
        <v>57</v>
      </c>
      <c r="C8" s="142" t="s">
        <v>119</v>
      </c>
      <c r="D8" s="142"/>
      <c r="E8" s="142"/>
    </row>
    <row r="9" spans="1:6" s="31" customFormat="1" ht="40.5" customHeight="1" x14ac:dyDescent="0.25">
      <c r="B9" s="37" t="s">
        <v>58</v>
      </c>
      <c r="C9" s="142" t="s">
        <v>66</v>
      </c>
      <c r="D9" s="142"/>
      <c r="E9" s="142"/>
    </row>
    <row r="10" spans="1:6" s="31" customFormat="1" ht="40.5" customHeight="1" x14ac:dyDescent="0.25">
      <c r="B10" s="38" t="s">
        <v>65</v>
      </c>
      <c r="C10" s="161" t="s">
        <v>120</v>
      </c>
      <c r="D10" s="161"/>
      <c r="E10" s="161"/>
    </row>
    <row r="11" spans="1:6" s="31" customFormat="1" ht="27.75" customHeight="1" x14ac:dyDescent="0.25">
      <c r="B11" s="37" t="s">
        <v>103</v>
      </c>
      <c r="C11" s="142" t="s">
        <v>104</v>
      </c>
      <c r="D11" s="142"/>
      <c r="E11" s="142"/>
    </row>
    <row r="12" spans="1:6" s="31" customFormat="1" ht="66" customHeight="1" x14ac:dyDescent="0.25">
      <c r="B12" s="37" t="s">
        <v>59</v>
      </c>
      <c r="C12" s="142" t="s">
        <v>67</v>
      </c>
      <c r="D12" s="142"/>
      <c r="E12" s="142"/>
    </row>
    <row r="13" spans="1:6" s="31" customFormat="1" ht="3" customHeight="1" x14ac:dyDescent="0.25">
      <c r="B13" s="148"/>
      <c r="C13" s="154"/>
      <c r="D13" s="154"/>
      <c r="E13" s="154"/>
    </row>
    <row r="14" spans="1:6" s="31" customFormat="1" ht="15.5" x14ac:dyDescent="0.35">
      <c r="B14" s="157" t="s">
        <v>60</v>
      </c>
      <c r="C14" s="158"/>
      <c r="D14" s="158"/>
      <c r="E14" s="158"/>
    </row>
    <row r="15" spans="1:6" s="31" customFormat="1" ht="3" customHeight="1" x14ac:dyDescent="0.25">
      <c r="B15" s="148"/>
      <c r="C15" s="154"/>
      <c r="D15" s="154"/>
      <c r="E15" s="154"/>
    </row>
    <row r="16" spans="1:6" s="31" customFormat="1" ht="38.25" customHeight="1" x14ac:dyDescent="0.25">
      <c r="B16" s="159" t="s">
        <v>101</v>
      </c>
      <c r="C16" s="160"/>
      <c r="D16" s="160"/>
      <c r="E16" s="160"/>
    </row>
    <row r="17" spans="2:5" s="31" customFormat="1" ht="3" customHeight="1" x14ac:dyDescent="0.25">
      <c r="B17" s="148"/>
      <c r="C17" s="154"/>
      <c r="D17" s="154"/>
      <c r="E17" s="154"/>
    </row>
    <row r="18" spans="2:5" s="31" customFormat="1" x14ac:dyDescent="0.25">
      <c r="B18" s="148" t="s">
        <v>61</v>
      </c>
      <c r="C18" s="154"/>
      <c r="D18" s="154"/>
      <c r="E18" s="154"/>
    </row>
    <row r="19" spans="2:5" s="31" customFormat="1" ht="3" customHeight="1" x14ac:dyDescent="0.25">
      <c r="B19" s="148"/>
      <c r="C19" s="154"/>
      <c r="D19" s="154"/>
      <c r="E19" s="154"/>
    </row>
    <row r="20" spans="2:5" s="31" customFormat="1" ht="12.75" customHeight="1" x14ac:dyDescent="0.25">
      <c r="B20" s="39"/>
      <c r="C20" s="152" t="s">
        <v>62</v>
      </c>
      <c r="D20" s="153"/>
      <c r="E20" s="153"/>
    </row>
    <row r="21" spans="2:5" s="31" customFormat="1" ht="3" customHeight="1" x14ac:dyDescent="0.25">
      <c r="B21" s="148"/>
      <c r="C21" s="154"/>
      <c r="D21" s="154"/>
      <c r="E21" s="154"/>
    </row>
    <row r="22" spans="2:5" s="31" customFormat="1" ht="12.75" customHeight="1" x14ac:dyDescent="0.25">
      <c r="B22" s="40"/>
      <c r="C22" s="152" t="s">
        <v>98</v>
      </c>
      <c r="D22" s="153"/>
      <c r="E22" s="153"/>
    </row>
    <row r="23" spans="2:5" s="31" customFormat="1" ht="3" customHeight="1" x14ac:dyDescent="0.25">
      <c r="B23" s="148"/>
      <c r="C23" s="154"/>
      <c r="D23" s="154"/>
      <c r="E23" s="154"/>
    </row>
    <row r="24" spans="2:5" s="31" customFormat="1" ht="12.75" customHeight="1" x14ac:dyDescent="0.25">
      <c r="B24" s="41"/>
      <c r="C24" s="152" t="s">
        <v>63</v>
      </c>
      <c r="D24" s="153"/>
      <c r="E24" s="153"/>
    </row>
    <row r="25" spans="2:5" s="31" customFormat="1" ht="12.75" customHeight="1" x14ac:dyDescent="0.25">
      <c r="B25" s="27"/>
      <c r="C25" s="153"/>
      <c r="D25" s="153"/>
      <c r="E25" s="153"/>
    </row>
    <row r="26" spans="2:5" s="31" customFormat="1" ht="3" customHeight="1" x14ac:dyDescent="0.25">
      <c r="B26" s="148"/>
      <c r="C26" s="154"/>
      <c r="D26" s="154"/>
      <c r="E26" s="154"/>
    </row>
    <row r="27" spans="2:5" s="31" customFormat="1" ht="12.75" customHeight="1" x14ac:dyDescent="0.25">
      <c r="B27" s="42"/>
      <c r="C27" s="152" t="s">
        <v>99</v>
      </c>
      <c r="D27" s="153"/>
      <c r="E27" s="153"/>
    </row>
    <row r="28" spans="2:5" s="31" customFormat="1" ht="12.75" customHeight="1" x14ac:dyDescent="0.25">
      <c r="B28" s="27"/>
      <c r="C28" s="153"/>
      <c r="D28" s="153"/>
      <c r="E28" s="153"/>
    </row>
    <row r="29" spans="2:5" s="31" customFormat="1" ht="3" customHeight="1" x14ac:dyDescent="0.25">
      <c r="B29" s="148"/>
      <c r="C29" s="154"/>
      <c r="D29" s="154"/>
      <c r="E29" s="154"/>
    </row>
    <row r="30" spans="2:5" s="31" customFormat="1" ht="12.75" customHeight="1" x14ac:dyDescent="0.25">
      <c r="B30" s="10"/>
      <c r="C30" s="155" t="s">
        <v>100</v>
      </c>
      <c r="D30" s="156"/>
      <c r="E30" s="156"/>
    </row>
    <row r="31" spans="2:5" s="31" customFormat="1" ht="3" customHeight="1" x14ac:dyDescent="0.25">
      <c r="B31" s="148"/>
      <c r="C31" s="154"/>
      <c r="D31" s="154"/>
      <c r="E31" s="154"/>
    </row>
    <row r="32" spans="2:5" s="31" customFormat="1" ht="15.5" x14ac:dyDescent="0.35">
      <c r="B32" s="157" t="s">
        <v>64</v>
      </c>
      <c r="C32" s="158"/>
      <c r="D32" s="158"/>
      <c r="E32" s="158"/>
    </row>
    <row r="33" spans="1:5" ht="3" customHeight="1" x14ac:dyDescent="0.25"/>
    <row r="34" spans="1:5" s="45" customFormat="1" ht="20.25" customHeight="1" x14ac:dyDescent="0.25">
      <c r="B34" s="149" t="s">
        <v>17</v>
      </c>
      <c r="C34" s="146"/>
      <c r="D34" s="46"/>
      <c r="E34" s="47" t="s">
        <v>122</v>
      </c>
    </row>
    <row r="35" spans="1:5" s="45" customFormat="1" ht="3" customHeight="1" x14ac:dyDescent="0.25">
      <c r="B35" s="46"/>
      <c r="C35" s="46"/>
      <c r="D35" s="46"/>
      <c r="E35" s="48"/>
    </row>
    <row r="36" spans="1:5" s="45" customFormat="1" ht="13" x14ac:dyDescent="0.25">
      <c r="B36" s="150" t="s">
        <v>26</v>
      </c>
      <c r="C36" s="151"/>
      <c r="D36" s="46"/>
      <c r="E36" s="49">
        <v>2014</v>
      </c>
    </row>
    <row r="37" spans="1:5" s="45" customFormat="1" ht="3" customHeight="1" x14ac:dyDescent="0.25">
      <c r="B37" s="46"/>
      <c r="C37" s="46"/>
      <c r="D37" s="46"/>
      <c r="E37" s="48"/>
    </row>
    <row r="38" spans="1:5" s="45" customFormat="1" ht="13" x14ac:dyDescent="0.25">
      <c r="B38" s="145" t="s">
        <v>106</v>
      </c>
      <c r="C38" s="146"/>
      <c r="D38" s="46"/>
      <c r="E38" s="50" t="s">
        <v>123</v>
      </c>
    </row>
    <row r="39" spans="1:5" s="45" customFormat="1" ht="3" customHeight="1" x14ac:dyDescent="0.25">
      <c r="B39" s="46"/>
      <c r="C39" s="46"/>
      <c r="D39" s="46"/>
      <c r="E39" s="48"/>
    </row>
    <row r="40" spans="1:5" s="45" customFormat="1" ht="13" x14ac:dyDescent="0.25">
      <c r="B40" s="145" t="s">
        <v>107</v>
      </c>
      <c r="C40" s="146"/>
      <c r="D40" s="46"/>
      <c r="E40" s="50" t="s">
        <v>123</v>
      </c>
    </row>
    <row r="41" spans="1:5" s="45" customFormat="1" ht="3" customHeight="1" x14ac:dyDescent="0.25">
      <c r="B41" s="46"/>
      <c r="C41" s="46"/>
      <c r="D41" s="46"/>
      <c r="E41" s="48"/>
    </row>
    <row r="42" spans="1:5" s="45" customFormat="1" ht="13" x14ac:dyDescent="0.25">
      <c r="B42" s="145" t="s">
        <v>108</v>
      </c>
      <c r="C42" s="146"/>
      <c r="D42" s="46"/>
      <c r="E42" s="50" t="s">
        <v>123</v>
      </c>
    </row>
    <row r="43" spans="1:5" s="45" customFormat="1" ht="3" customHeight="1" x14ac:dyDescent="0.25">
      <c r="B43" s="46"/>
      <c r="C43" s="46"/>
      <c r="D43" s="46"/>
      <c r="E43" s="48"/>
    </row>
    <row r="44" spans="1:5" s="45" customFormat="1" ht="13" x14ac:dyDescent="0.25">
      <c r="B44" s="145" t="s">
        <v>109</v>
      </c>
      <c r="C44" s="146"/>
      <c r="D44" s="46"/>
      <c r="E44" s="50" t="s">
        <v>123</v>
      </c>
    </row>
    <row r="45" spans="1:5" s="45" customFormat="1" ht="3" customHeight="1" x14ac:dyDescent="0.25">
      <c r="B45" s="46"/>
      <c r="C45" s="46"/>
      <c r="D45" s="46"/>
      <c r="E45" s="48"/>
    </row>
    <row r="46" spans="1:5" ht="13" x14ac:dyDescent="0.3">
      <c r="A46" s="31"/>
      <c r="B46" s="140" t="s">
        <v>97</v>
      </c>
      <c r="C46" s="141"/>
      <c r="D46" s="31"/>
      <c r="E46" s="99">
        <v>161</v>
      </c>
    </row>
    <row r="47" spans="1:5" s="45" customFormat="1" ht="25.5" customHeight="1" x14ac:dyDescent="0.25">
      <c r="B47" s="147" t="s">
        <v>105</v>
      </c>
      <c r="C47" s="148"/>
      <c r="D47" s="148"/>
      <c r="E47" s="148"/>
    </row>
    <row r="48" spans="1:5" s="45" customFormat="1" x14ac:dyDescent="0.25">
      <c r="B48" s="143" t="s">
        <v>110</v>
      </c>
      <c r="C48" s="144"/>
      <c r="D48" s="46"/>
      <c r="E48" s="103">
        <v>0.15</v>
      </c>
    </row>
    <row r="49" spans="2:5" s="45" customFormat="1" x14ac:dyDescent="0.25">
      <c r="B49" s="143" t="s">
        <v>111</v>
      </c>
      <c r="C49" s="144"/>
      <c r="D49" s="46"/>
      <c r="E49" s="103">
        <v>0.28000000000000003</v>
      </c>
    </row>
    <row r="50" spans="2:5" s="45" customFormat="1" x14ac:dyDescent="0.25">
      <c r="B50" s="143" t="s">
        <v>112</v>
      </c>
      <c r="C50" s="144"/>
      <c r="D50" s="46"/>
      <c r="E50" s="103">
        <v>0.53</v>
      </c>
    </row>
  </sheetData>
  <sheetProtection password="CDCA" sheet="1" formatCells="0" formatColumns="0" formatRows="0" insertColumns="0" insertRows="0" insertHyperlinks="0" deleteColumns="0" deleteRows="0" sort="0" autoFilter="0" pivotTables="0"/>
  <mergeCells count="40">
    <mergeCell ref="C8:E8"/>
    <mergeCell ref="C9:E9"/>
    <mergeCell ref="B1:E1"/>
    <mergeCell ref="B2:E2"/>
    <mergeCell ref="B3:E3"/>
    <mergeCell ref="B4:E4"/>
    <mergeCell ref="B5:E5"/>
    <mergeCell ref="B6:E6"/>
    <mergeCell ref="C10:E10"/>
    <mergeCell ref="C12:E12"/>
    <mergeCell ref="B13:E13"/>
    <mergeCell ref="B14:E14"/>
    <mergeCell ref="B15:E15"/>
    <mergeCell ref="B16:E16"/>
    <mergeCell ref="B17:E17"/>
    <mergeCell ref="B18:E18"/>
    <mergeCell ref="B19:E19"/>
    <mergeCell ref="C20:E20"/>
    <mergeCell ref="B32:E32"/>
    <mergeCell ref="B21:E21"/>
    <mergeCell ref="C22:E22"/>
    <mergeCell ref="B23:E23"/>
    <mergeCell ref="C24:E25"/>
    <mergeCell ref="B26:E26"/>
    <mergeCell ref="B46:C46"/>
    <mergeCell ref="C11:E11"/>
    <mergeCell ref="B49:C49"/>
    <mergeCell ref="B50:C50"/>
    <mergeCell ref="B42:C42"/>
    <mergeCell ref="B44:C44"/>
    <mergeCell ref="B47:E47"/>
    <mergeCell ref="B48:C48"/>
    <mergeCell ref="B34:C34"/>
    <mergeCell ref="B36:C36"/>
    <mergeCell ref="C27:E28"/>
    <mergeCell ref="B38:C38"/>
    <mergeCell ref="B40:C40"/>
    <mergeCell ref="B29:E29"/>
    <mergeCell ref="C30:E30"/>
    <mergeCell ref="B31:E31"/>
  </mergeCells>
  <phoneticPr fontId="2" type="noConversion"/>
  <dataValidations count="2">
    <dataValidation type="list" allowBlank="1" showInputMessage="1" showErrorMessage="1" sqref="E38 E44 E42 E40"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6" right="0.32" top="0.55000000000000004" bottom="0.59"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8" r:id="rId4" name="Button 34">
              <controlPr defaultSize="0" print="0" autoFill="0" autoPict="0" macro="[0]!Sheet1.DISTRICT_DEL">
                <anchor moveWithCells="1" sizeWithCells="1">
                  <from>
                    <xdr:col>2</xdr:col>
                    <xdr:colOff>1733550</xdr:colOff>
                    <xdr:row>50</xdr:row>
                    <xdr:rowOff>69850</xdr:rowOff>
                  </from>
                  <to>
                    <xdr:col>3</xdr:col>
                    <xdr:colOff>0</xdr:colOff>
                    <xdr:row>51</xdr:row>
                    <xdr:rowOff>127000</xdr:rowOff>
                  </to>
                </anchor>
              </controlPr>
            </control>
          </mc:Choice>
        </mc:AlternateContent>
        <mc:AlternateContent xmlns:mc="http://schemas.openxmlformats.org/markup-compatibility/2006">
          <mc:Choice Requires="x14">
            <control shapeId="1059" r:id="rId5" name="Button 35">
              <controlPr defaultSize="0" print="0" autoFill="0" autoPict="0" macro="[0]!Sheet1.DISTRICT">
                <anchor moveWithCells="1" sizeWithCells="1">
                  <from>
                    <xdr:col>4</xdr:col>
                    <xdr:colOff>0</xdr:colOff>
                    <xdr:row>50</xdr:row>
                    <xdr:rowOff>69850</xdr:rowOff>
                  </from>
                  <to>
                    <xdr:col>5</xdr:col>
                    <xdr:colOff>12700</xdr:colOff>
                    <xdr:row>51</xdr:row>
                    <xdr:rowOff>127000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A1000"/>
  <sheetViews>
    <sheetView showZeros="0" zoomScaleNormal="100" workbookViewId="0">
      <pane xSplit="3" ySplit="8" topLeftCell="D147" activePane="bottomRight" state="frozen"/>
      <selection pane="topRight" activeCell="D1" sqref="D1"/>
      <selection pane="bottomLeft" activeCell="A9" sqref="A9"/>
      <selection pane="bottomRight" activeCell="F176" sqref="F176"/>
    </sheetView>
  </sheetViews>
  <sheetFormatPr baseColWidth="10" defaultColWidth="9.1796875" defaultRowHeight="12.5" x14ac:dyDescent="0.25"/>
  <cols>
    <col min="1" max="1" width="9.1796875" style="1"/>
    <col min="2" max="3" width="25.7265625" style="1" customWidth="1"/>
    <col min="4" max="4" width="12.7265625" style="1" customWidth="1"/>
    <col min="5" max="7" width="10.7265625" style="1" customWidth="1"/>
    <col min="8" max="8" width="12.7265625" style="1" customWidth="1"/>
    <col min="9" max="9" width="6.7265625" style="1" customWidth="1"/>
    <col min="10" max="10" width="12.7265625" style="1" customWidth="1"/>
    <col min="11" max="13" width="10.7265625" style="1" customWidth="1"/>
    <col min="14" max="14" width="12.7265625" style="1" customWidth="1"/>
    <col min="15" max="15" width="6.7265625" style="1" customWidth="1"/>
    <col min="16" max="16" width="12.7265625" style="1" customWidth="1"/>
    <col min="17" max="19" width="10.7265625" style="1" customWidth="1"/>
    <col min="20" max="20" width="12.7265625" style="1" customWidth="1"/>
    <col min="21" max="21" width="6.7265625" style="1" customWidth="1"/>
    <col min="22" max="22" width="12.7265625" style="1" customWidth="1"/>
    <col min="23" max="25" width="10.7265625" style="1" customWidth="1"/>
    <col min="26" max="26" width="12.7265625" style="1" customWidth="1"/>
    <col min="27" max="27" width="6.7265625" style="1" customWidth="1"/>
    <col min="28" max="16384" width="9.1796875" style="1"/>
  </cols>
  <sheetData>
    <row r="1" spans="1:27" ht="23" x14ac:dyDescent="0.5">
      <c r="A1" s="3" t="s">
        <v>93</v>
      </c>
      <c r="B1" s="4"/>
      <c r="C1" s="4"/>
      <c r="D1" s="4"/>
      <c r="E1" s="4"/>
      <c r="F1" s="4"/>
      <c r="G1" s="4"/>
      <c r="H1" s="4"/>
      <c r="I1" s="4"/>
      <c r="J1" s="4"/>
      <c r="K1" s="4"/>
      <c r="L1" s="4"/>
      <c r="M1" s="4"/>
      <c r="N1" s="4"/>
      <c r="O1" s="4"/>
      <c r="P1" s="4"/>
      <c r="Q1" s="4"/>
      <c r="R1" s="4"/>
      <c r="S1" s="80"/>
      <c r="T1" s="4"/>
      <c r="U1" s="4"/>
      <c r="V1" s="4"/>
      <c r="W1" s="4"/>
      <c r="X1" s="4"/>
      <c r="Y1" s="4"/>
      <c r="Z1" s="4"/>
      <c r="AA1" s="4"/>
    </row>
    <row r="2" spans="1:27" x14ac:dyDescent="0.25">
      <c r="A2" s="4" t="s">
        <v>82</v>
      </c>
      <c r="B2" s="4"/>
      <c r="C2" s="4"/>
      <c r="D2" s="4"/>
      <c r="E2" s="4"/>
      <c r="F2" s="4"/>
      <c r="G2" s="4"/>
      <c r="H2" s="4"/>
      <c r="I2" s="4"/>
      <c r="J2" s="4"/>
      <c r="K2" s="4"/>
      <c r="L2" s="4"/>
      <c r="M2" s="4"/>
      <c r="N2" s="4"/>
      <c r="O2" s="4"/>
      <c r="P2" s="4"/>
      <c r="Q2" s="4"/>
      <c r="R2" s="4"/>
      <c r="S2" s="4"/>
      <c r="T2" s="4"/>
      <c r="U2" s="4"/>
      <c r="V2" s="4"/>
      <c r="W2" s="4"/>
      <c r="X2" s="4"/>
      <c r="Y2" s="4"/>
      <c r="Z2" s="4"/>
      <c r="AA2" s="4"/>
    </row>
    <row r="3" spans="1:27" x14ac:dyDescent="0.25">
      <c r="A3" s="4"/>
      <c r="B3" s="4"/>
      <c r="C3" s="4"/>
      <c r="D3" s="4"/>
      <c r="E3" s="4"/>
      <c r="F3" s="4"/>
      <c r="G3" s="4"/>
      <c r="H3" s="4"/>
      <c r="I3" s="4"/>
      <c r="J3" s="4"/>
      <c r="K3" s="4"/>
      <c r="L3" s="4"/>
      <c r="M3" s="4"/>
      <c r="N3" s="4"/>
      <c r="O3" s="4"/>
      <c r="P3" s="4"/>
      <c r="Q3" s="4"/>
      <c r="R3" s="4"/>
      <c r="S3" s="4"/>
      <c r="T3" s="4"/>
      <c r="U3" s="4"/>
      <c r="V3" s="4"/>
      <c r="W3" s="4"/>
      <c r="X3" s="4"/>
      <c r="Y3" s="4"/>
      <c r="Z3" s="4"/>
      <c r="AA3" s="4"/>
    </row>
    <row r="4" spans="1:27" ht="13" x14ac:dyDescent="0.3">
      <c r="A4" s="184" t="s">
        <v>16</v>
      </c>
      <c r="B4" s="184"/>
      <c r="C4" s="199"/>
      <c r="D4" s="82">
        <f>SUM(D$9:D$1000)</f>
        <v>2229081</v>
      </c>
      <c r="E4" s="5">
        <f>SUM(E$9:E$1000)</f>
        <v>0</v>
      </c>
      <c r="F4" s="5">
        <f>SUM(F$9:F$1000)</f>
        <v>0</v>
      </c>
      <c r="G4" s="5">
        <f>SUM(G$9:G$1000)</f>
        <v>0</v>
      </c>
      <c r="H4" s="5">
        <f>SUM(H$9:H$1000)</f>
        <v>0</v>
      </c>
      <c r="I4" s="88" t="str">
        <f>IF(D4&gt;0, IF(H4/D4*100&lt;&gt;0, H4/D4*100, "-"),0)</f>
        <v>-</v>
      </c>
      <c r="J4" s="82">
        <f>SUM(J$9:J$1000)</f>
        <v>4000157</v>
      </c>
      <c r="K4" s="5">
        <f>SUM(K$9:K$1000)</f>
        <v>0</v>
      </c>
      <c r="L4" s="5">
        <f>SUM(L$9:L$1000)</f>
        <v>0</v>
      </c>
      <c r="M4" s="5">
        <f>SUM(M$9:M$1000)</f>
        <v>0</v>
      </c>
      <c r="N4" s="5">
        <f>SUM(N$9:N$1000)</f>
        <v>0</v>
      </c>
      <c r="O4" s="88" t="str">
        <f>IF(J4&gt;0, IF(N4/J4*100&lt;&gt;0, N4/J4*100, "-"),0)</f>
        <v>-</v>
      </c>
      <c r="P4" s="82">
        <f>SUM(P$9:P$1000)</f>
        <v>9846636</v>
      </c>
      <c r="Q4" s="5">
        <f>SUM(Q$9:Q$1000)</f>
        <v>0</v>
      </c>
      <c r="R4" s="5">
        <f>SUM(R$9:R$1000)</f>
        <v>0</v>
      </c>
      <c r="S4" s="5">
        <f>SUM(S$9:S$1000)</f>
        <v>0</v>
      </c>
      <c r="T4" s="5">
        <f>SUM(T$9:T$1000)</f>
        <v>0</v>
      </c>
      <c r="U4" s="88" t="str">
        <f>IF(P4&gt;0, IF(T4/P4*100&lt;&gt;0, T4/P4*100, "-"),0)</f>
        <v>-</v>
      </c>
      <c r="V4" s="82">
        <f>SUM(V$9:V$1000)</f>
        <v>4566645.5499999989</v>
      </c>
      <c r="W4" s="5">
        <f>SUM(W$9:W$1000)</f>
        <v>0</v>
      </c>
      <c r="X4" s="5">
        <f>SUM(X$9:X$1000)</f>
        <v>0</v>
      </c>
      <c r="Y4" s="5">
        <f>SUM(Y$9:Y$1000)</f>
        <v>658614</v>
      </c>
      <c r="Z4" s="5">
        <f>SUM(Z$9:Z$1000)</f>
        <v>584436</v>
      </c>
      <c r="AA4" s="88">
        <f>IF(V4&gt;0, IF(Z4/V4*100&lt;&gt;0, Z4/V4*100, "-"),0)</f>
        <v>12.797927791877786</v>
      </c>
    </row>
    <row r="5" spans="1:27" s="76" customFormat="1" ht="3" customHeight="1" x14ac:dyDescent="0.3">
      <c r="A5" s="26"/>
      <c r="B5" s="26"/>
      <c r="C5" s="84"/>
      <c r="D5" s="26"/>
      <c r="E5" s="26"/>
      <c r="F5" s="26"/>
      <c r="G5" s="26"/>
      <c r="H5" s="26"/>
      <c r="I5" s="84"/>
      <c r="J5" s="26"/>
      <c r="K5" s="26"/>
      <c r="L5" s="26"/>
      <c r="M5" s="26"/>
      <c r="N5" s="26"/>
      <c r="O5" s="89"/>
      <c r="P5" s="26"/>
      <c r="Q5" s="105"/>
      <c r="R5" s="105"/>
      <c r="S5" s="105"/>
      <c r="T5" s="106"/>
      <c r="U5" s="84"/>
      <c r="V5" s="26"/>
      <c r="W5" s="26"/>
      <c r="X5" s="26"/>
      <c r="Y5" s="26"/>
      <c r="Z5" s="26"/>
      <c r="AA5" s="89"/>
    </row>
    <row r="6" spans="1:27" ht="13" x14ac:dyDescent="0.25">
      <c r="A6" s="185"/>
      <c r="B6" s="185"/>
      <c r="C6" s="200"/>
      <c r="D6" s="197" t="s">
        <v>89</v>
      </c>
      <c r="E6" s="194" t="s">
        <v>83</v>
      </c>
      <c r="F6" s="195"/>
      <c r="G6" s="195"/>
      <c r="H6" s="195"/>
      <c r="I6" s="196"/>
      <c r="J6" s="197" t="s">
        <v>94</v>
      </c>
      <c r="K6" s="194" t="s">
        <v>85</v>
      </c>
      <c r="L6" s="195"/>
      <c r="M6" s="195"/>
      <c r="N6" s="195"/>
      <c r="O6" s="196"/>
      <c r="P6" s="197" t="s">
        <v>91</v>
      </c>
      <c r="Q6" s="194" t="s">
        <v>86</v>
      </c>
      <c r="R6" s="195"/>
      <c r="S6" s="195"/>
      <c r="T6" s="195"/>
      <c r="U6" s="196"/>
      <c r="V6" s="197" t="s">
        <v>92</v>
      </c>
      <c r="W6" s="194" t="s">
        <v>87</v>
      </c>
      <c r="X6" s="195"/>
      <c r="Y6" s="195"/>
      <c r="Z6" s="195"/>
      <c r="AA6" s="196"/>
    </row>
    <row r="7" spans="1:27" ht="24.75" customHeight="1" x14ac:dyDescent="0.25">
      <c r="A7" s="7" t="s">
        <v>0</v>
      </c>
      <c r="B7" s="7" t="s">
        <v>1</v>
      </c>
      <c r="C7" s="83" t="s">
        <v>2</v>
      </c>
      <c r="D7" s="198"/>
      <c r="E7" s="78" t="s">
        <v>72</v>
      </c>
      <c r="F7" s="78" t="s">
        <v>73</v>
      </c>
      <c r="G7" s="79" t="s">
        <v>88</v>
      </c>
      <c r="H7" s="79" t="s">
        <v>90</v>
      </c>
      <c r="I7" s="85" t="s">
        <v>84</v>
      </c>
      <c r="J7" s="198"/>
      <c r="K7" s="78" t="s">
        <v>72</v>
      </c>
      <c r="L7" s="78" t="s">
        <v>73</v>
      </c>
      <c r="M7" s="79" t="s">
        <v>88</v>
      </c>
      <c r="N7" s="79" t="s">
        <v>90</v>
      </c>
      <c r="O7" s="85" t="s">
        <v>84</v>
      </c>
      <c r="P7" s="198"/>
      <c r="Q7" s="78" t="s">
        <v>72</v>
      </c>
      <c r="R7" s="78" t="s">
        <v>73</v>
      </c>
      <c r="S7" s="79" t="s">
        <v>88</v>
      </c>
      <c r="T7" s="79" t="s">
        <v>90</v>
      </c>
      <c r="U7" s="85" t="s">
        <v>84</v>
      </c>
      <c r="V7" s="198"/>
      <c r="W7" s="78" t="s">
        <v>72</v>
      </c>
      <c r="X7" s="78" t="s">
        <v>73</v>
      </c>
      <c r="Y7" s="79" t="s">
        <v>88</v>
      </c>
      <c r="Z7" s="79" t="s">
        <v>90</v>
      </c>
      <c r="AA7" s="85" t="s">
        <v>84</v>
      </c>
    </row>
    <row r="8" spans="1:27" ht="2.25" customHeight="1" x14ac:dyDescent="0.25">
      <c r="A8" s="16"/>
      <c r="B8" s="8"/>
      <c r="C8" s="61"/>
      <c r="D8" s="8"/>
      <c r="E8" s="8"/>
      <c r="F8" s="8"/>
      <c r="G8" s="8"/>
      <c r="H8" s="8"/>
      <c r="I8" s="86"/>
      <c r="J8" s="4"/>
      <c r="K8" s="8"/>
      <c r="L8" s="8"/>
      <c r="M8" s="8"/>
      <c r="N8" s="77"/>
      <c r="O8" s="86"/>
      <c r="P8" s="4"/>
      <c r="Q8" s="8"/>
      <c r="R8" s="8"/>
      <c r="S8" s="8"/>
      <c r="T8" s="77"/>
      <c r="U8" s="86"/>
      <c r="V8" s="4"/>
      <c r="W8" s="8"/>
      <c r="X8" s="8"/>
      <c r="Y8" s="8"/>
      <c r="Z8" s="8"/>
      <c r="AA8" s="86"/>
    </row>
    <row r="9" spans="1:27" x14ac:dyDescent="0.25">
      <c r="A9" s="10" t="str">
        <f>IF(COUNTRY_INFO!A9=0," ",COUNTRY_INFO!A9)</f>
        <v>Angola</v>
      </c>
      <c r="B9" s="10" t="str">
        <f>IF(COUNTRY_INFO!B9=0," ",COUNTRY_INFO!B9)</f>
        <v>BENGO</v>
      </c>
      <c r="C9" s="104" t="str">
        <f>IF(COUNTRY_INFO!C9=0," ",COUNTRY_INFO!C9)</f>
        <v>AMBRIZ</v>
      </c>
      <c r="D9" s="81" t="str">
        <f>COUNTRY_INFO!L9</f>
        <v>Unknown</v>
      </c>
      <c r="E9" s="74"/>
      <c r="F9" s="74"/>
      <c r="G9" s="11">
        <f>MAX('MDA1'!M9,'MDA2'!M9)</f>
        <v>0</v>
      </c>
      <c r="H9" s="11">
        <f>IF(AND(COUNTRY_INFO!H9&gt;0,COUNTRY_INFO!H9&lt;4),IF(D9&gt;MAX('MDA1'!M9,'MDA2'!M9),MAX('MDA1'!M9,'MDA2'!M9),D9),0)</f>
        <v>0</v>
      </c>
      <c r="I9" s="87">
        <f>IF(AND(COUNTRY_INFO!H9&gt;0,COUNTRY_INFO!H9&lt;4), IF(G9/D9*100&lt;&gt;0, IF(G9/D9*100&gt;100,100,G9/D9*100), "-"),0)</f>
        <v>0</v>
      </c>
      <c r="J9" s="81" t="str">
        <f>COUNTRY_INFO!M9</f>
        <v>Unknown</v>
      </c>
      <c r="K9" s="74"/>
      <c r="L9" s="74"/>
      <c r="M9" s="11">
        <f>MAX('MDA1'!M9,MAX('MDA3'!I9,'MDA3'!L9)+MAX('MDA3'!J9,'MDA3'!M9))</f>
        <v>0</v>
      </c>
      <c r="N9" s="11">
        <f>IF(AND(COUNTRY_INFO!I9&gt;0,COUNTRY_INFO!I9&lt;4),IF(J9&gt;MAX('MDA1'!M9,MAX('MDA3'!I9,'MDA3'!L9)+MAX('MDA3'!J9,'MDA3'!M9)),MAX('MDA1'!M9,MAX('MDA3'!I9,'MDA3'!L9)+MAX('MDA3'!J9,'MDA3'!M9)),J9),0)</f>
        <v>0</v>
      </c>
      <c r="O9" s="87">
        <f>IF(AND(COUNTRY_INFO!I9&gt;0,COUNTRY_INFO!I9&lt;4), IF(M9/J9*100&lt;&gt;0, IF(M9/J9*100&gt;100,100,M9/J9*100), "-"),0)</f>
        <v>0</v>
      </c>
      <c r="P9" s="81">
        <f>COUNTRY_INFO!N9</f>
        <v>9377</v>
      </c>
      <c r="Q9" s="74"/>
      <c r="R9" s="74"/>
      <c r="S9" s="11">
        <f>SUM(MAX('MDA2'!J9, 'T1'!L9, MAX(T3_R1!K9, T3_R2!K9)), MAX('MDA1'!K9, 'MDA2'!K9, 'T1'!M9, MAX(T3_R1!L9, T3_R2!L9)), MAX('MDA1'!L9, 'MDA2'!L9, 'T1'!N9, MAX(T3_R1!M9, T3_R2!M9)))</f>
        <v>0</v>
      </c>
      <c r="T9" s="11">
        <f>IF(AND(COUNTRY_INFO!J9&gt;1,COUNTRY_INFO!J9&lt;4),IF(P9&gt;SUM(MAX('MDA2'!J9,MAX(T3_R1!K9,T3_R2!K9)),MAX('MDA1'!K9,'MDA2'!K9,'T1'!M9,MAX(T3_R1!L9,T3_R2!L9))),SUM(MAX('MDA2'!J9,MAX(T3_R1!K9,T3_R2!K9)),MAX('MDA1'!K9,'MDA2'!K9,'T1'!M9,MAX(T3_R1!L9,T3_R2!L9))),P9),0)</f>
        <v>0</v>
      </c>
      <c r="U9" s="87" t="str">
        <f>IF(AND(COUNTRY_INFO!J9&gt;1,COUNTRY_INFO!J9&lt;4), IF(S9/P9*100&lt;&gt;0, IF(T9/P9*100&gt;100,100,T9/P9*100), "-"),0)</f>
        <v>-</v>
      </c>
      <c r="V9" s="81">
        <f>COUNTRY_INFO!O9</f>
        <v>5364.6</v>
      </c>
      <c r="W9" s="74"/>
      <c r="X9" s="74"/>
      <c r="Y9" s="11">
        <f>MAX(SUM('T1'!L9:'T1'!N9),SUM('T2'!J9:'T2'!L9))</f>
        <v>0</v>
      </c>
      <c r="Z9" s="11">
        <f>IF(AND(COUNTRY_INFO!K9&gt;0,COUNTRY_INFO!K9&lt;4),IF(V9&gt;MAX('T1'!M9,'T2'!M9),MAX('T1'!M9,'T2'!M9),V9),0)</f>
        <v>0</v>
      </c>
      <c r="AA9" s="87" t="str">
        <f>IF(AND(COUNTRY_INFO!K9&gt;0,COUNTRY_INFO!K9&lt;4), IF(Y9/V9*100&lt;&gt;0, IF(Z9/V9*100&gt;100,100,Z9/V9*100), "-"),0)</f>
        <v>-</v>
      </c>
    </row>
    <row r="10" spans="1:27" x14ac:dyDescent="0.25">
      <c r="A10" s="10" t="str">
        <f>IF(COUNTRY_INFO!A10=0," ",COUNTRY_INFO!A10)</f>
        <v>Angola</v>
      </c>
      <c r="B10" s="10" t="str">
        <f>IF(COUNTRY_INFO!B10=0," ",COUNTRY_INFO!B10)</f>
        <v>BENGO</v>
      </c>
      <c r="C10" s="104" t="str">
        <f>IF(COUNTRY_INFO!C10=0," ",COUNTRY_INFO!C10)</f>
        <v>BULA ATUMBA</v>
      </c>
      <c r="D10" s="81" t="str">
        <f>COUNTRY_INFO!L10</f>
        <v>Unknown</v>
      </c>
      <c r="E10" s="74"/>
      <c r="F10" s="74"/>
      <c r="G10" s="11">
        <f>MAX('MDA1'!M10,'MDA2'!M10)</f>
        <v>0</v>
      </c>
      <c r="H10" s="11">
        <f>IF(AND(COUNTRY_INFO!H10&gt;0,COUNTRY_INFO!H10&lt;4),IF(D10&gt;MAX('MDA1'!M10,'MDA2'!M10),MAX('MDA1'!M10,'MDA2'!M10),D10),0)</f>
        <v>0</v>
      </c>
      <c r="I10" s="87">
        <f>IF(AND(COUNTRY_INFO!H10&gt;0,COUNTRY_INFO!H10&lt;4), IF(G10/D10*100&lt;&gt;0, IF(G10/D10*100&gt;100,100,G10/D10*100), "-"),0)</f>
        <v>0</v>
      </c>
      <c r="J10" s="81">
        <f>COUNTRY_INFO!M10</f>
        <v>16047</v>
      </c>
      <c r="K10" s="74"/>
      <c r="L10" s="74"/>
      <c r="M10" s="11">
        <f>MAX('MDA1'!M10,MAX('MDA3'!I10,'MDA3'!L10)+MAX('MDA3'!J10,'MDA3'!M10))</f>
        <v>0</v>
      </c>
      <c r="N10" s="11">
        <f>IF(AND(COUNTRY_INFO!I10&gt;0,COUNTRY_INFO!I10&lt;4),IF(J10&gt;MAX('MDA1'!M10,MAX('MDA3'!I10,'MDA3'!L10)+MAX('MDA3'!J10,'MDA3'!M10)),MAX('MDA1'!M10,MAX('MDA3'!I10,'MDA3'!L10)+MAX('MDA3'!J10,'MDA3'!M10)),J10),0)</f>
        <v>0</v>
      </c>
      <c r="O10" s="87" t="str">
        <f>IF(AND(COUNTRY_INFO!I10&gt;0,COUNTRY_INFO!I10&lt;4), IF(M10/J10*100&lt;&gt;0, IF(M10/J10*100&gt;100,100,M10/J10*100), "-"),0)</f>
        <v>-</v>
      </c>
      <c r="P10" s="81">
        <f>COUNTRY_INFO!N10</f>
        <v>6900</v>
      </c>
      <c r="Q10" s="74"/>
      <c r="R10" s="74"/>
      <c r="S10" s="11">
        <f>SUM(MAX('MDA2'!J10, 'T1'!L10, MAX(T3_R1!K10, T3_R2!K10)), MAX('MDA1'!K10, 'MDA2'!K10, 'T1'!M10, MAX(T3_R1!L10, T3_R2!L10)), MAX('MDA1'!L10, 'MDA2'!L10, 'T1'!N10, MAX(T3_R1!M10, T3_R2!M10)))</f>
        <v>0</v>
      </c>
      <c r="T10" s="11">
        <f>IF(AND(COUNTRY_INFO!J10&gt;1,COUNTRY_INFO!J10&lt;4),IF(P10&gt;SUM(MAX('MDA2'!J10,MAX(T3_R1!K10,T3_R2!K10)),MAX('MDA1'!K10,'MDA2'!K10,'T1'!M10,MAX(T3_R1!L10,T3_R2!L10))),SUM(MAX('MDA2'!J10,MAX(T3_R1!K10,T3_R2!K10)),MAX('MDA1'!K10,'MDA2'!K10,'T1'!M10,MAX(T3_R1!L10,T3_R2!L10))),P10),0)</f>
        <v>0</v>
      </c>
      <c r="U10" s="87" t="str">
        <f>IF(AND(COUNTRY_INFO!J10&gt;1,COUNTRY_INFO!J10&lt;4), IF(S10/P10*100&lt;&gt;0, IF(T10/P10*100&gt;100,100,T10/P10*100), "-"),0)</f>
        <v>-</v>
      </c>
      <c r="V10" s="81">
        <f>COUNTRY_INFO!O10</f>
        <v>3947.5</v>
      </c>
      <c r="W10" s="74"/>
      <c r="X10" s="74"/>
      <c r="Y10" s="11">
        <f>MAX(SUM('T1'!L10:'T1'!N10),SUM('T2'!J10:'T2'!L10))</f>
        <v>0</v>
      </c>
      <c r="Z10" s="11">
        <f>IF(AND(COUNTRY_INFO!K10&gt;0,COUNTRY_INFO!K10&lt;4),IF(V10&gt;MAX('T1'!M10,'T2'!M10),MAX('T1'!M10,'T2'!M10),V10),0)</f>
        <v>0</v>
      </c>
      <c r="AA10" s="87" t="str">
        <f>IF(AND(COUNTRY_INFO!K10&gt;0,COUNTRY_INFO!K10&lt;4), IF(Y10/V10*100&lt;&gt;0, IF(Z10/V10*100&gt;100,100,Z10/V10*100), "-"),0)</f>
        <v>-</v>
      </c>
    </row>
    <row r="11" spans="1:27" x14ac:dyDescent="0.25">
      <c r="A11" s="10" t="str">
        <f>IF(COUNTRY_INFO!A11=0," ",COUNTRY_INFO!A11)</f>
        <v>Angola</v>
      </c>
      <c r="B11" s="10" t="str">
        <f>IF(COUNTRY_INFO!B11=0," ",COUNTRY_INFO!B11)</f>
        <v>BENGO</v>
      </c>
      <c r="C11" s="104" t="str">
        <f>IF(COUNTRY_INFO!C11=0," ",COUNTRY_INFO!C11)</f>
        <v>DANDE</v>
      </c>
      <c r="D11" s="81" t="str">
        <f>COUNTRY_INFO!L11</f>
        <v>Unknown</v>
      </c>
      <c r="E11" s="74"/>
      <c r="F11" s="74"/>
      <c r="G11" s="11">
        <f>MAX('MDA1'!M11,'MDA2'!M11)</f>
        <v>0</v>
      </c>
      <c r="H11" s="11">
        <f>IF(AND(COUNTRY_INFO!H11&gt;0,COUNTRY_INFO!H11&lt;4),IF(D11&gt;MAX('MDA1'!M11,'MDA2'!M11),MAX('MDA1'!M11,'MDA2'!M11),D11),0)</f>
        <v>0</v>
      </c>
      <c r="I11" s="87">
        <f>IF(AND(COUNTRY_INFO!H11&gt;0,COUNTRY_INFO!H11&lt;4), IF(G11/D11*100&lt;&gt;0, IF(G11/D11*100&gt;100,100,G11/D11*100), "-"),0)</f>
        <v>0</v>
      </c>
      <c r="J11" s="81">
        <f>COUNTRY_INFO!M11</f>
        <v>217929</v>
      </c>
      <c r="K11" s="74"/>
      <c r="L11" s="74"/>
      <c r="M11" s="11">
        <f>MAX('MDA1'!M11,MAX('MDA3'!I11,'MDA3'!L11)+MAX('MDA3'!J11,'MDA3'!M11))</f>
        <v>0</v>
      </c>
      <c r="N11" s="11">
        <f>IF(AND(COUNTRY_INFO!I11&gt;0,COUNTRY_INFO!I11&lt;4),IF(J11&gt;MAX('MDA1'!M11,MAX('MDA3'!I11,'MDA3'!L11)+MAX('MDA3'!J11,'MDA3'!M11)),MAX('MDA1'!M11,MAX('MDA3'!I11,'MDA3'!L11)+MAX('MDA3'!J11,'MDA3'!M11)),J11),0)</f>
        <v>0</v>
      </c>
      <c r="O11" s="87" t="str">
        <f>IF(AND(COUNTRY_INFO!I11&gt;0,COUNTRY_INFO!I11&lt;4), IF(M11/J11*100&lt;&gt;0, IF(M11/J11*100&gt;100,100,M11/J11*100), "-"),0)</f>
        <v>-</v>
      </c>
      <c r="P11" s="81">
        <f>COUNTRY_INFO!N11</f>
        <v>93709</v>
      </c>
      <c r="Q11" s="74"/>
      <c r="R11" s="74"/>
      <c r="S11" s="11">
        <f>SUM(MAX('MDA2'!J11, 'T1'!L11, MAX(T3_R1!K11, T3_R2!K11)), MAX('MDA1'!K11, 'MDA2'!K11, 'T1'!M11, MAX(T3_R1!L11, T3_R2!L11)), MAX('MDA1'!L11, 'MDA2'!L11, 'T1'!N11, MAX(T3_R1!M11, T3_R2!M11)))</f>
        <v>0</v>
      </c>
      <c r="T11" s="11">
        <f>IF(AND(COUNTRY_INFO!J11&gt;1,COUNTRY_INFO!J11&lt;4),IF(P11&gt;SUM(MAX('MDA2'!J11,MAX(T3_R1!K11,T3_R2!K11)),MAX('MDA1'!K11,'MDA2'!K11,'T1'!M11,MAX(T3_R1!L11,T3_R2!L11))),SUM(MAX('MDA2'!J11,MAX(T3_R1!K11,T3_R2!K11)),MAX('MDA1'!K11,'MDA2'!K11,'T1'!M11,MAX(T3_R1!L11,T3_R2!L11))),P11),0)</f>
        <v>0</v>
      </c>
      <c r="U11" s="87" t="str">
        <f>IF(AND(COUNTRY_INFO!J11&gt;1,COUNTRY_INFO!J11&lt;4), IF(S11/P11*100&lt;&gt;0, IF(T11/P11*100&gt;100,100,T11/P11*100), "-"),0)</f>
        <v>-</v>
      </c>
      <c r="V11" s="81">
        <f>COUNTRY_INFO!O11</f>
        <v>53610.400000000001</v>
      </c>
      <c r="W11" s="74"/>
      <c r="X11" s="74"/>
      <c r="Y11" s="11">
        <f>MAX(SUM('T1'!L11:'T1'!N11),SUM('T2'!J11:'T2'!L11))</f>
        <v>0</v>
      </c>
      <c r="Z11" s="11">
        <f>IF(AND(COUNTRY_INFO!K11&gt;0,COUNTRY_INFO!K11&lt;4),IF(V11&gt;MAX('T1'!M11,'T2'!M11),MAX('T1'!M11,'T2'!M11),V11),0)</f>
        <v>0</v>
      </c>
      <c r="AA11" s="87" t="str">
        <f>IF(AND(COUNTRY_INFO!K11&gt;0,COUNTRY_INFO!K11&lt;4), IF(Y11/V11*100&lt;&gt;0, IF(Z11/V11*100&gt;100,100,Z11/V11*100), "-"),0)</f>
        <v>-</v>
      </c>
    </row>
    <row r="12" spans="1:27" x14ac:dyDescent="0.25">
      <c r="A12" s="10" t="str">
        <f>IF(COUNTRY_INFO!A12=0," ",COUNTRY_INFO!A12)</f>
        <v>Angola</v>
      </c>
      <c r="B12" s="10" t="str">
        <f>IF(COUNTRY_INFO!B12=0," ",COUNTRY_INFO!B12)</f>
        <v>BENGO</v>
      </c>
      <c r="C12" s="104" t="str">
        <f>IF(COUNTRY_INFO!C12=0," ",COUNTRY_INFO!C12)</f>
        <v>DEMBOS</v>
      </c>
      <c r="D12" s="81" t="str">
        <f>COUNTRY_INFO!L12</f>
        <v>Unknown</v>
      </c>
      <c r="E12" s="74"/>
      <c r="F12" s="74"/>
      <c r="G12" s="11">
        <f>MAX('MDA1'!M12,'MDA2'!M12)</f>
        <v>0</v>
      </c>
      <c r="H12" s="11">
        <f>IF(AND(COUNTRY_INFO!H12&gt;0,COUNTRY_INFO!H12&lt;4),IF(D12&gt;MAX('MDA1'!M12,'MDA2'!M12),MAX('MDA1'!M12,'MDA2'!M12),D12),0)</f>
        <v>0</v>
      </c>
      <c r="I12" s="87">
        <f>IF(AND(COUNTRY_INFO!H12&gt;0,COUNTRY_INFO!H12&lt;4), IF(G12/D12*100&lt;&gt;0, IF(G12/D12*100&gt;100,100,G12/D12*100), "-"),0)</f>
        <v>0</v>
      </c>
      <c r="J12" s="81">
        <f>COUNTRY_INFO!M12</f>
        <v>28202</v>
      </c>
      <c r="K12" s="74"/>
      <c r="L12" s="74"/>
      <c r="M12" s="11">
        <f>MAX('MDA1'!M12,MAX('MDA3'!I12,'MDA3'!L12)+MAX('MDA3'!J12,'MDA3'!M12))</f>
        <v>0</v>
      </c>
      <c r="N12" s="11">
        <f>IF(AND(COUNTRY_INFO!I12&gt;0,COUNTRY_INFO!I12&lt;4),IF(J12&gt;MAX('MDA1'!M12,MAX('MDA3'!I12,'MDA3'!L12)+MAX('MDA3'!J12,'MDA3'!M12)),MAX('MDA1'!M12,MAX('MDA3'!I12,'MDA3'!L12)+MAX('MDA3'!J12,'MDA3'!M12)),J12),0)</f>
        <v>0</v>
      </c>
      <c r="O12" s="87" t="str">
        <f>IF(AND(COUNTRY_INFO!I12&gt;0,COUNTRY_INFO!I12&lt;4), IF(M12/J12*100&lt;&gt;0, IF(M12/J12*100&gt;100,100,M12/J12*100), "-"),0)</f>
        <v>-</v>
      </c>
      <c r="P12" s="81">
        <f>COUNTRY_INFO!N12</f>
        <v>12127</v>
      </c>
      <c r="Q12" s="74"/>
      <c r="R12" s="74"/>
      <c r="S12" s="11">
        <f>SUM(MAX('MDA2'!J12, 'T1'!L12, MAX(T3_R1!K12, T3_R2!K12)), MAX('MDA1'!K12, 'MDA2'!K12, 'T1'!M12, MAX(T3_R1!L12, T3_R2!L12)), MAX('MDA1'!L12, 'MDA2'!L12, 'T1'!N12, MAX(T3_R1!M12, T3_R2!M12)))</f>
        <v>0</v>
      </c>
      <c r="T12" s="11">
        <f>IF(AND(COUNTRY_INFO!J12&gt;1,COUNTRY_INFO!J12&lt;4),IF(P12&gt;SUM(MAX('MDA2'!J12,MAX(T3_R1!K12,T3_R2!K12)),MAX('MDA1'!K12,'MDA2'!K12,'T1'!M12,MAX(T3_R1!L12,T3_R2!L12))),SUM(MAX('MDA2'!J12,MAX(T3_R1!K12,T3_R2!K12)),MAX('MDA1'!K12,'MDA2'!K12,'T1'!M12,MAX(T3_R1!L12,T3_R2!L12))),P12),0)</f>
        <v>0</v>
      </c>
      <c r="U12" s="87" t="str">
        <f>IF(AND(COUNTRY_INFO!J12&gt;1,COUNTRY_INFO!J12&lt;4), IF(S12/P12*100&lt;&gt;0, IF(T12/P12*100&gt;100,100,T12/P12*100), "-"),0)</f>
        <v>-</v>
      </c>
      <c r="V12" s="81">
        <f>COUNTRY_INFO!O12</f>
        <v>6937.9</v>
      </c>
      <c r="W12" s="74"/>
      <c r="X12" s="74"/>
      <c r="Y12" s="11">
        <f>MAX(SUM('T1'!L12:'T1'!N12),SUM('T2'!J12:'T2'!L12))</f>
        <v>0</v>
      </c>
      <c r="Z12" s="11">
        <f>IF(AND(COUNTRY_INFO!K12&gt;0,COUNTRY_INFO!K12&lt;4),IF(V12&gt;MAX('T1'!M12,'T2'!M12),MAX('T1'!M12,'T2'!M12),V12),0)</f>
        <v>0</v>
      </c>
      <c r="AA12" s="87" t="str">
        <f>IF(AND(COUNTRY_INFO!K12&gt;0,COUNTRY_INFO!K12&lt;4), IF(Y12/V12*100&lt;&gt;0, IF(Z12/V12*100&gt;100,100,Z12/V12*100), "-"),0)</f>
        <v>-</v>
      </c>
    </row>
    <row r="13" spans="1:27" x14ac:dyDescent="0.25">
      <c r="A13" s="10" t="str">
        <f>IF(COUNTRY_INFO!A13=0," ",COUNTRY_INFO!A13)</f>
        <v>Angola</v>
      </c>
      <c r="B13" s="10" t="str">
        <f>IF(COUNTRY_INFO!B13=0," ",COUNTRY_INFO!B13)</f>
        <v>BENGO</v>
      </c>
      <c r="C13" s="104" t="str">
        <f>IF(COUNTRY_INFO!C13=0," ",COUNTRY_INFO!C13)</f>
        <v>NAMBUANGONGO</v>
      </c>
      <c r="D13" s="81" t="str">
        <f>COUNTRY_INFO!L13</f>
        <v>Unknown</v>
      </c>
      <c r="E13" s="74"/>
      <c r="F13" s="74"/>
      <c r="G13" s="11">
        <f>MAX('MDA1'!M13,'MDA2'!M13)</f>
        <v>0</v>
      </c>
      <c r="H13" s="11">
        <f>IF(AND(COUNTRY_INFO!H13&gt;0,COUNTRY_INFO!H13&lt;4),IF(D13&gt;MAX('MDA1'!M13,'MDA2'!M13),MAX('MDA1'!M13,'MDA2'!M13),D13),0)</f>
        <v>0</v>
      </c>
      <c r="I13" s="87">
        <f>IF(AND(COUNTRY_INFO!H13&gt;0,COUNTRY_INFO!H13&lt;4), IF(G13/D13*100&lt;&gt;0, IF(G13/D13*100&gt;100,100,G13/D13*100), "-"),0)</f>
        <v>0</v>
      </c>
      <c r="J13" s="81" t="str">
        <f>COUNTRY_INFO!M13</f>
        <v>Unknown</v>
      </c>
      <c r="K13" s="74"/>
      <c r="L13" s="74"/>
      <c r="M13" s="11">
        <f>MAX('MDA1'!M13,MAX('MDA3'!I13,'MDA3'!L13)+MAX('MDA3'!J13,'MDA3'!M13))</f>
        <v>0</v>
      </c>
      <c r="N13" s="11">
        <f>IF(AND(COUNTRY_INFO!I13&gt;0,COUNTRY_INFO!I13&lt;4),IF(J13&gt;MAX('MDA1'!M13,MAX('MDA3'!I13,'MDA3'!L13)+MAX('MDA3'!J13,'MDA3'!M13)),MAX('MDA1'!M13,MAX('MDA3'!I13,'MDA3'!L13)+MAX('MDA3'!J13,'MDA3'!M13)),J13),0)</f>
        <v>0</v>
      </c>
      <c r="O13" s="87">
        <f>IF(AND(COUNTRY_INFO!I13&gt;0,COUNTRY_INFO!I13&lt;4), IF(M13/J13*100&lt;&gt;0, IF(M13/J13*100&gt;100,100,M13/J13*100), "-"),0)</f>
        <v>0</v>
      </c>
      <c r="P13" s="81">
        <f>COUNTRY_INFO!N13</f>
        <v>26241</v>
      </c>
      <c r="Q13" s="74"/>
      <c r="R13" s="74"/>
      <c r="S13" s="11">
        <f>SUM(MAX('MDA2'!J13, 'T1'!L13, MAX(T3_R1!K13, T3_R2!K13)), MAX('MDA1'!K13, 'MDA2'!K13, 'T1'!M13, MAX(T3_R1!L13, T3_R2!L13)), MAX('MDA1'!L13, 'MDA2'!L13, 'T1'!N13, MAX(T3_R1!M13, T3_R2!M13)))</f>
        <v>0</v>
      </c>
      <c r="T13" s="11">
        <f>IF(AND(COUNTRY_INFO!J13&gt;1,COUNTRY_INFO!J13&lt;4),IF(P13&gt;SUM(MAX('MDA2'!J13,MAX(T3_R1!K13,T3_R2!K13)),MAX('MDA1'!K13,'MDA2'!K13,'T1'!M13,MAX(T3_R1!L13,T3_R2!L13))),SUM(MAX('MDA2'!J13,MAX(T3_R1!K13,T3_R2!K13)),MAX('MDA1'!K13,'MDA2'!K13,'T1'!M13,MAX(T3_R1!L13,T3_R2!L13))),P13),0)</f>
        <v>0</v>
      </c>
      <c r="U13" s="87" t="str">
        <f>IF(AND(COUNTRY_INFO!J13&gt;1,COUNTRY_INFO!J13&lt;4), IF(S13/P13*100&lt;&gt;0, IF(T13/P13*100&gt;100,100,T13/P13*100), "-"),0)</f>
        <v>-</v>
      </c>
      <c r="V13" s="81">
        <f>COUNTRY_INFO!O13</f>
        <v>15012.1</v>
      </c>
      <c r="W13" s="74"/>
      <c r="X13" s="74"/>
      <c r="Y13" s="11">
        <f>MAX(SUM('T1'!L13:'T1'!N13),SUM('T2'!J13:'T2'!L13))</f>
        <v>0</v>
      </c>
      <c r="Z13" s="11">
        <f>IF(AND(COUNTRY_INFO!K13&gt;0,COUNTRY_INFO!K13&lt;4),IF(V13&gt;MAX('T1'!M13,'T2'!M13),MAX('T1'!M13,'T2'!M13),V13),0)</f>
        <v>0</v>
      </c>
      <c r="AA13" s="87" t="str">
        <f>IF(AND(COUNTRY_INFO!K13&gt;0,COUNTRY_INFO!K13&lt;4), IF(Y13/V13*100&lt;&gt;0, IF(Z13/V13*100&gt;100,100,Z13/V13*100), "-"),0)</f>
        <v>-</v>
      </c>
    </row>
    <row r="14" spans="1:27" x14ac:dyDescent="0.25">
      <c r="A14" s="10" t="str">
        <f>IF(COUNTRY_INFO!A14=0," ",COUNTRY_INFO!A14)</f>
        <v>Angola</v>
      </c>
      <c r="B14" s="10" t="str">
        <f>IF(COUNTRY_INFO!B14=0," ",COUNTRY_INFO!B14)</f>
        <v>BENGO</v>
      </c>
      <c r="C14" s="104" t="str">
        <f>IF(COUNTRY_INFO!C14=0," ",COUNTRY_INFO!C14)</f>
        <v>PANGO ALUQUEM</v>
      </c>
      <c r="D14" s="81" t="str">
        <f>COUNTRY_INFO!L14</f>
        <v>Unknown</v>
      </c>
      <c r="E14" s="74"/>
      <c r="F14" s="74"/>
      <c r="G14" s="11">
        <f>MAX('MDA1'!M14,'MDA2'!M14)</f>
        <v>0</v>
      </c>
      <c r="H14" s="11">
        <f>IF(AND(COUNTRY_INFO!H14&gt;0,COUNTRY_INFO!H14&lt;4),IF(D14&gt;MAX('MDA1'!M14,'MDA2'!M14),MAX('MDA1'!M14,'MDA2'!M14),D14),0)</f>
        <v>0</v>
      </c>
      <c r="I14" s="87">
        <f>IF(AND(COUNTRY_INFO!H14&gt;0,COUNTRY_INFO!H14&lt;4), IF(G14/D14*100&lt;&gt;0, IF(G14/D14*100&gt;100,100,G14/D14*100), "-"),0)</f>
        <v>0</v>
      </c>
      <c r="J14" s="81">
        <f>COUNTRY_INFO!M14</f>
        <v>6571</v>
      </c>
      <c r="K14" s="74"/>
      <c r="L14" s="74"/>
      <c r="M14" s="11">
        <f>MAX('MDA1'!M14,MAX('MDA3'!I14,'MDA3'!L14)+MAX('MDA3'!J14,'MDA3'!M14))</f>
        <v>0</v>
      </c>
      <c r="N14" s="11">
        <f>IF(AND(COUNTRY_INFO!I14&gt;0,COUNTRY_INFO!I14&lt;4),IF(J14&gt;MAX('MDA1'!M14,MAX('MDA3'!I14,'MDA3'!L14)+MAX('MDA3'!J14,'MDA3'!M14)),MAX('MDA1'!M14,MAX('MDA3'!I14,'MDA3'!L14)+MAX('MDA3'!J14,'MDA3'!M14)),J14),0)</f>
        <v>0</v>
      </c>
      <c r="O14" s="87" t="str">
        <f>IF(AND(COUNTRY_INFO!I14&gt;0,COUNTRY_INFO!I14&lt;4), IF(M14/J14*100&lt;&gt;0, IF(M14/J14*100&gt;100,100,M14/J14*100), "-"),0)</f>
        <v>-</v>
      </c>
      <c r="P14" s="81">
        <f>COUNTRY_INFO!N14</f>
        <v>2826</v>
      </c>
      <c r="Q14" s="74"/>
      <c r="R14" s="74"/>
      <c r="S14" s="11">
        <f>SUM(MAX('MDA2'!J14, 'T1'!L14, MAX(T3_R1!K14, T3_R2!K14)), MAX('MDA1'!K14, 'MDA2'!K14, 'T1'!M14, MAX(T3_R1!L14, T3_R2!L14)), MAX('MDA1'!L14, 'MDA2'!L14, 'T1'!N14, MAX(T3_R1!M14, T3_R2!M14)))</f>
        <v>0</v>
      </c>
      <c r="T14" s="11">
        <f>IF(AND(COUNTRY_INFO!J14&gt;1,COUNTRY_INFO!J14&lt;4),IF(P14&gt;SUM(MAX('MDA2'!J14,MAX(T3_R1!K14,T3_R2!K14)),MAX('MDA1'!K14,'MDA2'!K14,'T1'!M14,MAX(T3_R1!L14,T3_R2!L14))),SUM(MAX('MDA2'!J14,MAX(T3_R1!K14,T3_R2!K14)),MAX('MDA1'!K14,'MDA2'!K14,'T1'!M14,MAX(T3_R1!L14,T3_R2!L14))),P14),0)</f>
        <v>0</v>
      </c>
      <c r="U14" s="87" t="str">
        <f>IF(AND(COUNTRY_INFO!J14&gt;1,COUNTRY_INFO!J14&lt;4), IF(S14/P14*100&lt;&gt;0, IF(T14/P14*100&gt;100,100,T14/P14*100), "-"),0)</f>
        <v>-</v>
      </c>
      <c r="V14" s="81">
        <f>COUNTRY_INFO!O14</f>
        <v>1616.6</v>
      </c>
      <c r="W14" s="74"/>
      <c r="X14" s="74"/>
      <c r="Y14" s="11">
        <f>MAX(SUM('T1'!L14:'T1'!N14),SUM('T2'!J14:'T2'!L14))</f>
        <v>0</v>
      </c>
      <c r="Z14" s="11">
        <f>IF(AND(COUNTRY_INFO!K14&gt;0,COUNTRY_INFO!K14&lt;4),IF(V14&gt;MAX('T1'!M14,'T2'!M14),MAX('T1'!M14,'T2'!M14),V14),0)</f>
        <v>0</v>
      </c>
      <c r="AA14" s="87" t="str">
        <f>IF(AND(COUNTRY_INFO!K14&gt;0,COUNTRY_INFO!K14&lt;4), IF(Y14/V14*100&lt;&gt;0, IF(Z14/V14*100&gt;100,100,Z14/V14*100), "-"),0)</f>
        <v>-</v>
      </c>
    </row>
    <row r="15" spans="1:27" x14ac:dyDescent="0.25">
      <c r="A15" s="10" t="str">
        <f>IF(COUNTRY_INFO!A15=0," ",COUNTRY_INFO!A15)</f>
        <v>Angola</v>
      </c>
      <c r="B15" s="10" t="str">
        <f>IF(COUNTRY_INFO!B15=0," ",COUNTRY_INFO!B15)</f>
        <v>BENGUELA</v>
      </c>
      <c r="C15" s="104" t="str">
        <f>IF(COUNTRY_INFO!C15=0," ",COUNTRY_INFO!C15)</f>
        <v>BAIA FARTA</v>
      </c>
      <c r="D15" s="81" t="str">
        <f>COUNTRY_INFO!L15</f>
        <v>Unknown</v>
      </c>
      <c r="E15" s="74"/>
      <c r="F15" s="74"/>
      <c r="G15" s="11">
        <f>MAX('MDA1'!M15,'MDA2'!M15)</f>
        <v>0</v>
      </c>
      <c r="H15" s="11">
        <f>IF(AND(COUNTRY_INFO!H15&gt;0,COUNTRY_INFO!H15&lt;4),IF(D15&gt;MAX('MDA1'!M15,'MDA2'!M15),MAX('MDA1'!M15,'MDA2'!M15),D15),0)</f>
        <v>0</v>
      </c>
      <c r="I15" s="87">
        <f>IF(AND(COUNTRY_INFO!H15&gt;0,COUNTRY_INFO!H15&lt;4), IF(G15/D15*100&lt;&gt;0, IF(G15/D15*100&gt;100,100,G15/D15*100), "-"),0)</f>
        <v>0</v>
      </c>
      <c r="J15" s="81">
        <f>COUNTRY_INFO!M15</f>
        <v>102989</v>
      </c>
      <c r="K15" s="74"/>
      <c r="L15" s="74"/>
      <c r="M15" s="11">
        <f>MAX('MDA1'!M15,MAX('MDA3'!I15,'MDA3'!L15)+MAX('MDA3'!J15,'MDA3'!M15))</f>
        <v>0</v>
      </c>
      <c r="N15" s="11">
        <f>IF(AND(COUNTRY_INFO!I15&gt;0,COUNTRY_INFO!I15&lt;4),IF(J15&gt;MAX('MDA1'!M15,MAX('MDA3'!I15,'MDA3'!L15)+MAX('MDA3'!J15,'MDA3'!M15)),MAX('MDA1'!M15,MAX('MDA3'!I15,'MDA3'!L15)+MAX('MDA3'!J15,'MDA3'!M15)),J15),0)</f>
        <v>0</v>
      </c>
      <c r="O15" s="87" t="str">
        <f>IF(AND(COUNTRY_INFO!I15&gt;0,COUNTRY_INFO!I15&lt;4), IF(M15/J15*100&lt;&gt;0, IF(M15/J15*100&gt;100,100,M15/J15*100), "-"),0)</f>
        <v>-</v>
      </c>
      <c r="P15" s="81">
        <f>COUNTRY_INFO!N15</f>
        <v>44285</v>
      </c>
      <c r="Q15" s="74"/>
      <c r="R15" s="74"/>
      <c r="S15" s="11">
        <f>SUM(MAX('MDA2'!J15, 'T1'!L15, MAX(T3_R1!K15, T3_R2!K15)), MAX('MDA1'!K15, 'MDA2'!K15, 'T1'!M15, MAX(T3_R1!L15, T3_R2!L15)), MAX('MDA1'!L15, 'MDA2'!L15, 'T1'!N15, MAX(T3_R1!M15, T3_R2!M15)))</f>
        <v>0</v>
      </c>
      <c r="T15" s="11">
        <f>IF(AND(COUNTRY_INFO!J15&gt;1,COUNTRY_INFO!J15&lt;4),IF(P15&gt;SUM(MAX('MDA2'!J15,MAX(T3_R1!K15,T3_R2!K15)),MAX('MDA1'!K15,'MDA2'!K15,'T1'!M15,MAX(T3_R1!L15,T3_R2!L15))),SUM(MAX('MDA2'!J15,MAX(T3_R1!K15,T3_R2!K15)),MAX('MDA1'!K15,'MDA2'!K15,'T1'!M15,MAX(T3_R1!L15,T3_R2!L15))),P15),0)</f>
        <v>0</v>
      </c>
      <c r="U15" s="87" t="str">
        <f>IF(AND(COUNTRY_INFO!J15&gt;1,COUNTRY_INFO!J15&lt;4), IF(S15/P15*100&lt;&gt;0, IF(T15/P15*100&gt;100,100,T15/P15*100), "-"),0)</f>
        <v>-</v>
      </c>
      <c r="V15" s="81">
        <f>COUNTRY_INFO!O15</f>
        <v>25335.300000000003</v>
      </c>
      <c r="W15" s="74"/>
      <c r="X15" s="74"/>
      <c r="Y15" s="11">
        <f>MAX(SUM('T1'!L15:'T1'!N15),SUM('T2'!J15:'T2'!L15))</f>
        <v>0</v>
      </c>
      <c r="Z15" s="11">
        <f>IF(AND(COUNTRY_INFO!K15&gt;0,COUNTRY_INFO!K15&lt;4),IF(V15&gt;MAX('T1'!M15,'T2'!M15),MAX('T1'!M15,'T2'!M15),V15),0)</f>
        <v>0</v>
      </c>
      <c r="AA15" s="87" t="str">
        <f>IF(AND(COUNTRY_INFO!K15&gt;0,COUNTRY_INFO!K15&lt;4), IF(Y15/V15*100&lt;&gt;0, IF(Z15/V15*100&gt;100,100,Z15/V15*100), "-"),0)</f>
        <v>-</v>
      </c>
    </row>
    <row r="16" spans="1:27" x14ac:dyDescent="0.25">
      <c r="A16" s="10" t="str">
        <f>IF(COUNTRY_INFO!A16=0," ",COUNTRY_INFO!A16)</f>
        <v>Angola</v>
      </c>
      <c r="B16" s="10" t="str">
        <f>IF(COUNTRY_INFO!B16=0," ",COUNTRY_INFO!B16)</f>
        <v>BENGUELA</v>
      </c>
      <c r="C16" s="104" t="str">
        <f>IF(COUNTRY_INFO!C16=0," ",COUNTRY_INFO!C16)</f>
        <v>BALOMBO</v>
      </c>
      <c r="D16" s="81" t="str">
        <f>COUNTRY_INFO!L16</f>
        <v>Unknown</v>
      </c>
      <c r="E16" s="74"/>
      <c r="F16" s="74"/>
      <c r="G16" s="11">
        <f>MAX('MDA1'!M16,'MDA2'!M16)</f>
        <v>0</v>
      </c>
      <c r="H16" s="11">
        <f>IF(AND(COUNTRY_INFO!H16&gt;0,COUNTRY_INFO!H16&lt;4),IF(D16&gt;MAX('MDA1'!M16,'MDA2'!M16),MAX('MDA1'!M16,'MDA2'!M16),D16),0)</f>
        <v>0</v>
      </c>
      <c r="I16" s="87">
        <f>IF(AND(COUNTRY_INFO!H16&gt;0,COUNTRY_INFO!H16&lt;4), IF(G16/D16*100&lt;&gt;0, IF(G16/D16*100&gt;100,100,G16/D16*100), "-"),0)</f>
        <v>0</v>
      </c>
      <c r="J16" s="81">
        <f>COUNTRY_INFO!M16</f>
        <v>99321</v>
      </c>
      <c r="K16" s="74"/>
      <c r="L16" s="74"/>
      <c r="M16" s="11">
        <f>MAX('MDA1'!M16,MAX('MDA3'!I16,'MDA3'!L16)+MAX('MDA3'!J16,'MDA3'!M16))</f>
        <v>0</v>
      </c>
      <c r="N16" s="11">
        <f>IF(AND(COUNTRY_INFO!I16&gt;0,COUNTRY_INFO!I16&lt;4),IF(J16&gt;MAX('MDA1'!M16,MAX('MDA3'!I16,'MDA3'!L16)+MAX('MDA3'!J16,'MDA3'!M16)),MAX('MDA1'!M16,MAX('MDA3'!I16,'MDA3'!L16)+MAX('MDA3'!J16,'MDA3'!M16)),J16),0)</f>
        <v>0</v>
      </c>
      <c r="O16" s="87" t="str">
        <f>IF(AND(COUNTRY_INFO!I16&gt;0,COUNTRY_INFO!I16&lt;4), IF(M16/J16*100&lt;&gt;0, IF(M16/J16*100&gt;100,100,M16/J16*100), "-"),0)</f>
        <v>-</v>
      </c>
      <c r="P16" s="81">
        <f>COUNTRY_INFO!N16</f>
        <v>42708</v>
      </c>
      <c r="Q16" s="74"/>
      <c r="R16" s="74"/>
      <c r="S16" s="11">
        <f>SUM(MAX('MDA2'!J16, 'T1'!L16, MAX(T3_R1!K16, T3_R2!K16)), MAX('MDA1'!K16, 'MDA2'!K16, 'T1'!M16, MAX(T3_R1!L16, T3_R2!L16)), MAX('MDA1'!L16, 'MDA2'!L16, 'T1'!N16, MAX(T3_R1!M16, T3_R2!M16)))</f>
        <v>0</v>
      </c>
      <c r="T16" s="11">
        <f>IF(AND(COUNTRY_INFO!J16&gt;1,COUNTRY_INFO!J16&lt;4),IF(P16&gt;SUM(MAX('MDA2'!J16,MAX(T3_R1!K16,T3_R2!K16)),MAX('MDA1'!K16,'MDA2'!K16,'T1'!M16,MAX(T3_R1!L16,T3_R2!L16))),SUM(MAX('MDA2'!J16,MAX(T3_R1!K16,T3_R2!K16)),MAX('MDA1'!K16,'MDA2'!K16,'T1'!M16,MAX(T3_R1!L16,T3_R2!L16))),P16),0)</f>
        <v>0</v>
      </c>
      <c r="U16" s="87" t="str">
        <f>IF(AND(COUNTRY_INFO!J16&gt;1,COUNTRY_INFO!J16&lt;4), IF(S16/P16*100&lt;&gt;0, IF(T16/P16*100&gt;100,100,T16/P16*100), "-"),0)</f>
        <v>-</v>
      </c>
      <c r="V16" s="81">
        <f>COUNTRY_INFO!O16</f>
        <v>24433</v>
      </c>
      <c r="W16" s="74"/>
      <c r="X16" s="74"/>
      <c r="Y16" s="11">
        <f>MAX(SUM('T1'!L16:'T1'!N16),SUM('T2'!J16:'T2'!L16))</f>
        <v>0</v>
      </c>
      <c r="Z16" s="11">
        <f>IF(AND(COUNTRY_INFO!K16&gt;0,COUNTRY_INFO!K16&lt;4),IF(V16&gt;MAX('T1'!M16,'T2'!M16),MAX('T1'!M16,'T2'!M16),V16),0)</f>
        <v>0</v>
      </c>
      <c r="AA16" s="87" t="str">
        <f>IF(AND(COUNTRY_INFO!K16&gt;0,COUNTRY_INFO!K16&lt;4), IF(Y16/V16*100&lt;&gt;0, IF(Z16/V16*100&gt;100,100,Z16/V16*100), "-"),0)</f>
        <v>-</v>
      </c>
    </row>
    <row r="17" spans="1:27" x14ac:dyDescent="0.25">
      <c r="A17" s="10" t="str">
        <f>IF(COUNTRY_INFO!A17=0," ",COUNTRY_INFO!A17)</f>
        <v>Angola</v>
      </c>
      <c r="B17" s="10" t="str">
        <f>IF(COUNTRY_INFO!B17=0," ",COUNTRY_INFO!B17)</f>
        <v>BENGUELA</v>
      </c>
      <c r="C17" s="104" t="str">
        <f>IF(COUNTRY_INFO!C17=0," ",COUNTRY_INFO!C17)</f>
        <v>BENGUELA</v>
      </c>
      <c r="D17" s="81" t="str">
        <f>COUNTRY_INFO!L17</f>
        <v>Unknown</v>
      </c>
      <c r="E17" s="74"/>
      <c r="F17" s="74"/>
      <c r="G17" s="11">
        <f>MAX('MDA1'!M17,'MDA2'!M17)</f>
        <v>0</v>
      </c>
      <c r="H17" s="11">
        <f>IF(AND(COUNTRY_INFO!H17&gt;0,COUNTRY_INFO!H17&lt;4),IF(D17&gt;MAX('MDA1'!M17,'MDA2'!M17),MAX('MDA1'!M17,'MDA2'!M17),D17),0)</f>
        <v>0</v>
      </c>
      <c r="I17" s="87">
        <f>IF(AND(COUNTRY_INFO!H17&gt;0,COUNTRY_INFO!H17&lt;4), IF(G17/D17*100&lt;&gt;0, IF(G17/D17*100&gt;100,100,G17/D17*100), "-"),0)</f>
        <v>0</v>
      </c>
      <c r="J17" s="81" t="str">
        <f>COUNTRY_INFO!M17</f>
        <v>Unknown</v>
      </c>
      <c r="K17" s="74"/>
      <c r="L17" s="74"/>
      <c r="M17" s="11">
        <f>MAX('MDA1'!M17,MAX('MDA3'!I17,'MDA3'!L17)+MAX('MDA3'!J17,'MDA3'!M17))</f>
        <v>0</v>
      </c>
      <c r="N17" s="11">
        <f>IF(AND(COUNTRY_INFO!I17&gt;0,COUNTRY_INFO!I17&lt;4),IF(J17&gt;MAX('MDA1'!M17,MAX('MDA3'!I17,'MDA3'!L17)+MAX('MDA3'!J17,'MDA3'!M17)),MAX('MDA1'!M17,MAX('MDA3'!I17,'MDA3'!L17)+MAX('MDA3'!J17,'MDA3'!M17)),J17),0)</f>
        <v>0</v>
      </c>
      <c r="O17" s="87">
        <f>IF(AND(COUNTRY_INFO!I17&gt;0,COUNTRY_INFO!I17&lt;4), IF(M17/J17*100&lt;&gt;0, IF(M17/J17*100&gt;100,100,M17/J17*100), "-"),0)</f>
        <v>0</v>
      </c>
      <c r="P17" s="81">
        <f>COUNTRY_INFO!N17</f>
        <v>220779</v>
      </c>
      <c r="Q17" s="74"/>
      <c r="R17" s="74"/>
      <c r="S17" s="11">
        <f>SUM(MAX('MDA2'!J17, 'T1'!L17, MAX(T3_R1!K17, T3_R2!K17)), MAX('MDA1'!K17, 'MDA2'!K17, 'T1'!M17, MAX(T3_R1!L17, T3_R2!L17)), MAX('MDA1'!L17, 'MDA2'!L17, 'T1'!N17, MAX(T3_R1!M17, T3_R2!M17)))</f>
        <v>0</v>
      </c>
      <c r="T17" s="11">
        <f>IF(AND(COUNTRY_INFO!J17&gt;1,COUNTRY_INFO!J17&lt;4),IF(P17&gt;SUM(MAX('MDA2'!J17,MAX(T3_R1!K17,T3_R2!K17)),MAX('MDA1'!K17,'MDA2'!K17,'T1'!M17,MAX(T3_R1!L17,T3_R2!L17))),SUM(MAX('MDA2'!J17,MAX(T3_R1!K17,T3_R2!K17)),MAX('MDA1'!K17,'MDA2'!K17,'T1'!M17,MAX(T3_R1!L17,T3_R2!L17))),P17),0)</f>
        <v>0</v>
      </c>
      <c r="U17" s="87" t="str">
        <f>IF(AND(COUNTRY_INFO!J17&gt;1,COUNTRY_INFO!J17&lt;4), IF(S17/P17*100&lt;&gt;0, IF(T17/P17*100&gt;100,100,T17/P17*100), "-"),0)</f>
        <v>-</v>
      </c>
      <c r="V17" s="81">
        <f>COUNTRY_INFO!O17</f>
        <v>126306.3</v>
      </c>
      <c r="W17" s="74"/>
      <c r="X17" s="74"/>
      <c r="Y17" s="11">
        <f>MAX(SUM('T1'!L17:'T1'!N17),SUM('T2'!J17:'T2'!L17))</f>
        <v>0</v>
      </c>
      <c r="Z17" s="11">
        <f>IF(AND(COUNTRY_INFO!K17&gt;0,COUNTRY_INFO!K17&lt;4),IF(V17&gt;MAX('T1'!M17,'T2'!M17),MAX('T1'!M17,'T2'!M17),V17),0)</f>
        <v>0</v>
      </c>
      <c r="AA17" s="87" t="str">
        <f>IF(AND(COUNTRY_INFO!K17&gt;0,COUNTRY_INFO!K17&lt;4), IF(Y17/V17*100&lt;&gt;0, IF(Z17/V17*100&gt;100,100,Z17/V17*100), "-"),0)</f>
        <v>-</v>
      </c>
    </row>
    <row r="18" spans="1:27" x14ac:dyDescent="0.25">
      <c r="A18" s="10" t="str">
        <f>IF(COUNTRY_INFO!A18=0," ",COUNTRY_INFO!A18)</f>
        <v>Angola</v>
      </c>
      <c r="B18" s="10" t="str">
        <f>IF(COUNTRY_INFO!B18=0," ",COUNTRY_INFO!B18)</f>
        <v>BENGUELA</v>
      </c>
      <c r="C18" s="104" t="str">
        <f>IF(COUNTRY_INFO!C18=0," ",COUNTRY_INFO!C18)</f>
        <v>BOCOIO</v>
      </c>
      <c r="D18" s="81" t="str">
        <f>COUNTRY_INFO!L18</f>
        <v>Unknown</v>
      </c>
      <c r="E18" s="74"/>
      <c r="F18" s="74"/>
      <c r="G18" s="11">
        <f>MAX('MDA1'!M18,'MDA2'!M18)</f>
        <v>0</v>
      </c>
      <c r="H18" s="11">
        <f>IF(AND(COUNTRY_INFO!H18&gt;0,COUNTRY_INFO!H18&lt;4),IF(D18&gt;MAX('MDA1'!M18,'MDA2'!M18),MAX('MDA1'!M18,'MDA2'!M18),D18),0)</f>
        <v>0</v>
      </c>
      <c r="I18" s="87">
        <f>IF(AND(COUNTRY_INFO!H18&gt;0,COUNTRY_INFO!H18&lt;4), IF(G18/D18*100&lt;&gt;0, IF(G18/D18*100&gt;100,100,G18/D18*100), "-"),0)</f>
        <v>0</v>
      </c>
      <c r="J18" s="81">
        <f>COUNTRY_INFO!M18</f>
        <v>0</v>
      </c>
      <c r="K18" s="74"/>
      <c r="L18" s="74"/>
      <c r="M18" s="11">
        <f>MAX('MDA1'!M18,MAX('MDA3'!I18,'MDA3'!L18)+MAX('MDA3'!J18,'MDA3'!M18))</f>
        <v>0</v>
      </c>
      <c r="N18" s="11">
        <f>IF(AND(COUNTRY_INFO!I18&gt;0,COUNTRY_INFO!I18&lt;4),IF(J18&gt;MAX('MDA1'!M18,MAX('MDA3'!I18,'MDA3'!L18)+MAX('MDA3'!J18,'MDA3'!M18)),MAX('MDA1'!M18,MAX('MDA3'!I18,'MDA3'!L18)+MAX('MDA3'!J18,'MDA3'!M18)),J18),0)</f>
        <v>0</v>
      </c>
      <c r="O18" s="87">
        <f>IF(AND(COUNTRY_INFO!I18&gt;0,COUNTRY_INFO!I18&lt;4), IF(M18/J18*100&lt;&gt;0, IF(M18/J18*100&gt;100,100,M18/J18*100), "-"),0)</f>
        <v>0</v>
      </c>
      <c r="P18" s="81">
        <f>COUNTRY_INFO!N18</f>
        <v>66412</v>
      </c>
      <c r="Q18" s="74"/>
      <c r="R18" s="74"/>
      <c r="S18" s="11">
        <f>SUM(MAX('MDA2'!J18, 'T1'!L18, MAX(T3_R1!K18, T3_R2!K18)), MAX('MDA1'!K18, 'MDA2'!K18, 'T1'!M18, MAX(T3_R1!L18, T3_R2!L18)), MAX('MDA1'!L18, 'MDA2'!L18, 'T1'!N18, MAX(T3_R1!M18, T3_R2!M18)))</f>
        <v>0</v>
      </c>
      <c r="T18" s="11">
        <f>IF(AND(COUNTRY_INFO!J18&gt;1,COUNTRY_INFO!J18&lt;4),IF(P18&gt;SUM(MAX('MDA2'!J18,MAX(T3_R1!K18,T3_R2!K18)),MAX('MDA1'!K18,'MDA2'!K18,'T1'!M18,MAX(T3_R1!L18,T3_R2!L18))),SUM(MAX('MDA2'!J18,MAX(T3_R1!K18,T3_R2!K18)),MAX('MDA1'!K18,'MDA2'!K18,'T1'!M18,MAX(T3_R1!L18,T3_R2!L18))),P18),0)</f>
        <v>0</v>
      </c>
      <c r="U18" s="87" t="str">
        <f>IF(AND(COUNTRY_INFO!J18&gt;1,COUNTRY_INFO!J18&lt;4), IF(S18/P18*100&lt;&gt;0, IF(T18/P18*100&gt;100,100,T18/P18*100), "-"),0)</f>
        <v>-</v>
      </c>
      <c r="V18" s="81">
        <f>COUNTRY_INFO!O18</f>
        <v>37993.699999999997</v>
      </c>
      <c r="W18" s="74"/>
      <c r="X18" s="74"/>
      <c r="Y18" s="11">
        <f>MAX(SUM('T1'!L18:'T1'!N18),SUM('T2'!J18:'T2'!L18))</f>
        <v>0</v>
      </c>
      <c r="Z18" s="11">
        <f>IF(AND(COUNTRY_INFO!K18&gt;0,COUNTRY_INFO!K18&lt;4),IF(V18&gt;MAX('T1'!M18,'T2'!M18),MAX('T1'!M18,'T2'!M18),V18),0)</f>
        <v>0</v>
      </c>
      <c r="AA18" s="87" t="str">
        <f>IF(AND(COUNTRY_INFO!K18&gt;0,COUNTRY_INFO!K18&lt;4), IF(Y18/V18*100&lt;&gt;0, IF(Z18/V18*100&gt;100,100,Z18/V18*100), "-"),0)</f>
        <v>-</v>
      </c>
    </row>
    <row r="19" spans="1:27" x14ac:dyDescent="0.25">
      <c r="A19" s="10" t="str">
        <f>IF(COUNTRY_INFO!A19=0," ",COUNTRY_INFO!A19)</f>
        <v>Angola</v>
      </c>
      <c r="B19" s="10" t="str">
        <f>IF(COUNTRY_INFO!B19=0," ",COUNTRY_INFO!B19)</f>
        <v>BENGUELA</v>
      </c>
      <c r="C19" s="104" t="str">
        <f>IF(COUNTRY_INFO!C19=0," ",COUNTRY_INFO!C19)</f>
        <v>CAIMBAMBO</v>
      </c>
      <c r="D19" s="81" t="str">
        <f>COUNTRY_INFO!L19</f>
        <v>Unknown</v>
      </c>
      <c r="E19" s="74"/>
      <c r="F19" s="74"/>
      <c r="G19" s="11">
        <f>MAX('MDA1'!M19,'MDA2'!M19)</f>
        <v>0</v>
      </c>
      <c r="H19" s="11">
        <f>IF(AND(COUNTRY_INFO!H19&gt;0,COUNTRY_INFO!H19&lt;4),IF(D19&gt;MAX('MDA1'!M19,'MDA2'!M19),MAX('MDA1'!M19,'MDA2'!M19),D19),0)</f>
        <v>0</v>
      </c>
      <c r="I19" s="87">
        <f>IF(AND(COUNTRY_INFO!H19&gt;0,COUNTRY_INFO!H19&lt;4), IF(G19/D19*100&lt;&gt;0, IF(G19/D19*100&gt;100,100,G19/D19*100), "-"),0)</f>
        <v>0</v>
      </c>
      <c r="J19" s="81">
        <f>COUNTRY_INFO!M19</f>
        <v>80715</v>
      </c>
      <c r="K19" s="74"/>
      <c r="L19" s="74"/>
      <c r="M19" s="11">
        <f>MAX('MDA1'!M19,MAX('MDA3'!I19,'MDA3'!L19)+MAX('MDA3'!J19,'MDA3'!M19))</f>
        <v>0</v>
      </c>
      <c r="N19" s="11">
        <f>IF(AND(COUNTRY_INFO!I19&gt;0,COUNTRY_INFO!I19&lt;4),IF(J19&gt;MAX('MDA1'!M19,MAX('MDA3'!I19,'MDA3'!L19)+MAX('MDA3'!J19,'MDA3'!M19)),MAX('MDA1'!M19,MAX('MDA3'!I19,'MDA3'!L19)+MAX('MDA3'!J19,'MDA3'!M19)),J19),0)</f>
        <v>0</v>
      </c>
      <c r="O19" s="87" t="str">
        <f>IF(AND(COUNTRY_INFO!I19&gt;0,COUNTRY_INFO!I19&lt;4), IF(M19/J19*100&lt;&gt;0, IF(M19/J19*100&gt;100,100,M19/J19*100), "-"),0)</f>
        <v>-</v>
      </c>
      <c r="P19" s="81">
        <f>COUNTRY_INFO!N19</f>
        <v>34707</v>
      </c>
      <c r="Q19" s="74"/>
      <c r="R19" s="74"/>
      <c r="S19" s="11">
        <f>SUM(MAX('MDA2'!J19, 'T1'!L19, MAX(T3_R1!K19, T3_R2!K19)), MAX('MDA1'!K19, 'MDA2'!K19, 'T1'!M19, MAX(T3_R1!L19, T3_R2!L19)), MAX('MDA1'!L19, 'MDA2'!L19, 'T1'!N19, MAX(T3_R1!M19, T3_R2!M19)))</f>
        <v>0</v>
      </c>
      <c r="T19" s="11">
        <f>IF(AND(COUNTRY_INFO!J19&gt;1,COUNTRY_INFO!J19&lt;4),IF(P19&gt;SUM(MAX('MDA2'!J19,MAX(T3_R1!K19,T3_R2!K19)),MAX('MDA1'!K19,'MDA2'!K19,'T1'!M19,MAX(T3_R1!L19,T3_R2!L19))),SUM(MAX('MDA2'!J19,MAX(T3_R1!K19,T3_R2!K19)),MAX('MDA1'!K19,'MDA2'!K19,'T1'!M19,MAX(T3_R1!L19,T3_R2!L19))),P19),0)</f>
        <v>0</v>
      </c>
      <c r="U19" s="87" t="str">
        <f>IF(AND(COUNTRY_INFO!J19&gt;1,COUNTRY_INFO!J19&lt;4), IF(S19/P19*100&lt;&gt;0, IF(T19/P19*100&gt;100,100,T19/P19*100), "-"),0)</f>
        <v>-</v>
      </c>
      <c r="V19" s="81">
        <f>COUNTRY_INFO!O19</f>
        <v>19855.800000000003</v>
      </c>
      <c r="W19" s="74"/>
      <c r="X19" s="74"/>
      <c r="Y19" s="11">
        <f>MAX(SUM('T1'!L19:'T1'!N19),SUM('T2'!J19:'T2'!L19))</f>
        <v>0</v>
      </c>
      <c r="Z19" s="11">
        <f>IF(AND(COUNTRY_INFO!K19&gt;0,COUNTRY_INFO!K19&lt;4),IF(V19&gt;MAX('T1'!M19,'T2'!M19),MAX('T1'!M19,'T2'!M19),V19),0)</f>
        <v>0</v>
      </c>
      <c r="AA19" s="87" t="str">
        <f>IF(AND(COUNTRY_INFO!K19&gt;0,COUNTRY_INFO!K19&lt;4), IF(Y19/V19*100&lt;&gt;0, IF(Z19/V19*100&gt;100,100,Z19/V19*100), "-"),0)</f>
        <v>-</v>
      </c>
    </row>
    <row r="20" spans="1:27" x14ac:dyDescent="0.25">
      <c r="A20" s="10" t="str">
        <f>IF(COUNTRY_INFO!A20=0," ",COUNTRY_INFO!A20)</f>
        <v>Angola</v>
      </c>
      <c r="B20" s="10" t="str">
        <f>IF(COUNTRY_INFO!B20=0," ",COUNTRY_INFO!B20)</f>
        <v>BENGUELA</v>
      </c>
      <c r="C20" s="104" t="str">
        <f>IF(COUNTRY_INFO!C20=0," ",COUNTRY_INFO!C20)</f>
        <v>CATUMBELA</v>
      </c>
      <c r="D20" s="81" t="str">
        <f>COUNTRY_INFO!L20</f>
        <v>Unknown</v>
      </c>
      <c r="E20" s="74"/>
      <c r="F20" s="74"/>
      <c r="G20" s="11">
        <f>MAX('MDA1'!M20,'MDA2'!M20)</f>
        <v>0</v>
      </c>
      <c r="H20" s="11">
        <f>IF(AND(COUNTRY_INFO!H20&gt;0,COUNTRY_INFO!H20&lt;4),IF(D20&gt;MAX('MDA1'!M20,'MDA2'!M20),MAX('MDA1'!M20,'MDA2'!M20),D20),0)</f>
        <v>0</v>
      </c>
      <c r="I20" s="87">
        <f>IF(AND(COUNTRY_INFO!H20&gt;0,COUNTRY_INFO!H20&lt;4), IF(G20/D20*100&lt;&gt;0, IF(G20/D20*100&gt;100,100,G20/D20*100), "-"),0)</f>
        <v>0</v>
      </c>
      <c r="J20" s="81">
        <f>COUNTRY_INFO!M20</f>
        <v>0</v>
      </c>
      <c r="K20" s="74"/>
      <c r="L20" s="74"/>
      <c r="M20" s="11">
        <f>MAX('MDA1'!M20,MAX('MDA3'!I20,'MDA3'!L20)+MAX('MDA3'!J20,'MDA3'!M20))</f>
        <v>0</v>
      </c>
      <c r="N20" s="11">
        <f>IF(AND(COUNTRY_INFO!I20&gt;0,COUNTRY_INFO!I20&lt;4),IF(J20&gt;MAX('MDA1'!M20,MAX('MDA3'!I20,'MDA3'!L20)+MAX('MDA3'!J20,'MDA3'!M20)),MAX('MDA1'!M20,MAX('MDA3'!I20,'MDA3'!L20)+MAX('MDA3'!J20,'MDA3'!M20)),J20),0)</f>
        <v>0</v>
      </c>
      <c r="O20" s="87">
        <f>IF(AND(COUNTRY_INFO!I20&gt;0,COUNTRY_INFO!I20&lt;4), IF(M20/J20*100&lt;&gt;0, IF(M20/J20*100&gt;100,100,M20/J20*100), "-"),0)</f>
        <v>0</v>
      </c>
      <c r="P20" s="81">
        <f>COUNTRY_INFO!N20</f>
        <v>72079</v>
      </c>
      <c r="Q20" s="74"/>
      <c r="R20" s="74"/>
      <c r="S20" s="11">
        <f>SUM(MAX('MDA2'!J20, 'T1'!L20, MAX(T3_R1!K20, T3_R2!K20)), MAX('MDA1'!K20, 'MDA2'!K20, 'T1'!M20, MAX(T3_R1!L20, T3_R2!L20)), MAX('MDA1'!L20, 'MDA2'!L20, 'T1'!N20, MAX(T3_R1!M20, T3_R2!M20)))</f>
        <v>0</v>
      </c>
      <c r="T20" s="11">
        <f>IF(AND(COUNTRY_INFO!J20&gt;1,COUNTRY_INFO!J20&lt;4),IF(P20&gt;SUM(MAX('MDA2'!J20,MAX(T3_R1!K20,T3_R2!K20)),MAX('MDA1'!K20,'MDA2'!K20,'T1'!M20,MAX(T3_R1!L20,T3_R2!L20))),SUM(MAX('MDA2'!J20,MAX(T3_R1!K20,T3_R2!K20)),MAX('MDA1'!K20,'MDA2'!K20,'T1'!M20,MAX(T3_R1!L20,T3_R2!L20))),P20),0)</f>
        <v>0</v>
      </c>
      <c r="U20" s="87" t="str">
        <f>IF(AND(COUNTRY_INFO!J20&gt;1,COUNTRY_INFO!J20&lt;4), IF(S20/P20*100&lt;&gt;0, IF(T20/P20*100&gt;100,100,T20/P20*100), "-"),0)</f>
        <v>-</v>
      </c>
      <c r="V20" s="81">
        <f>COUNTRY_INFO!O20</f>
        <v>41235.699999999997</v>
      </c>
      <c r="W20" s="74"/>
      <c r="X20" s="74"/>
      <c r="Y20" s="11">
        <f>MAX(SUM('T1'!L20:'T1'!N20),SUM('T2'!J20:'T2'!L20))</f>
        <v>0</v>
      </c>
      <c r="Z20" s="11">
        <f>IF(AND(COUNTRY_INFO!K20&gt;0,COUNTRY_INFO!K20&lt;4),IF(V20&gt;MAX('T1'!M20,'T2'!M20),MAX('T1'!M20,'T2'!M20),V20),0)</f>
        <v>0</v>
      </c>
      <c r="AA20" s="87" t="str">
        <f>IF(AND(COUNTRY_INFO!K20&gt;0,COUNTRY_INFO!K20&lt;4), IF(Y20/V20*100&lt;&gt;0, IF(Z20/V20*100&gt;100,100,Z20/V20*100), "-"),0)</f>
        <v>-</v>
      </c>
    </row>
    <row r="21" spans="1:27" x14ac:dyDescent="0.25">
      <c r="A21" s="10" t="str">
        <f>IF(COUNTRY_INFO!A21=0," ",COUNTRY_INFO!A21)</f>
        <v>Angola</v>
      </c>
      <c r="B21" s="10" t="str">
        <f>IF(COUNTRY_INFO!B21=0," ",COUNTRY_INFO!B21)</f>
        <v>BENGUELA</v>
      </c>
      <c r="C21" s="104" t="str">
        <f>IF(COUNTRY_INFO!C21=0," ",COUNTRY_INFO!C21)</f>
        <v>CHONGOROI</v>
      </c>
      <c r="D21" s="81" t="str">
        <f>COUNTRY_INFO!L21</f>
        <v>Unknown</v>
      </c>
      <c r="E21" s="74"/>
      <c r="F21" s="74"/>
      <c r="G21" s="11">
        <f>MAX('MDA1'!M21,'MDA2'!M21)</f>
        <v>0</v>
      </c>
      <c r="H21" s="11">
        <f>IF(AND(COUNTRY_INFO!H21&gt;0,COUNTRY_INFO!H21&lt;4),IF(D21&gt;MAX('MDA1'!M21,'MDA2'!M21),MAX('MDA1'!M21,'MDA2'!M21),D21),0)</f>
        <v>0</v>
      </c>
      <c r="I21" s="87">
        <f>IF(AND(COUNTRY_INFO!H21&gt;0,COUNTRY_INFO!H21&lt;4), IF(G21/D21*100&lt;&gt;0, IF(G21/D21*100&gt;100,100,G21/D21*100), "-"),0)</f>
        <v>0</v>
      </c>
      <c r="J21" s="81">
        <f>COUNTRY_INFO!M21</f>
        <v>81476</v>
      </c>
      <c r="K21" s="74"/>
      <c r="L21" s="74"/>
      <c r="M21" s="11">
        <f>MAX('MDA1'!M21,MAX('MDA3'!I21,'MDA3'!L21)+MAX('MDA3'!J21,'MDA3'!M21))</f>
        <v>0</v>
      </c>
      <c r="N21" s="11">
        <f>IF(AND(COUNTRY_INFO!I21&gt;0,COUNTRY_INFO!I21&lt;4),IF(J21&gt;MAX('MDA1'!M21,MAX('MDA3'!I21,'MDA3'!L21)+MAX('MDA3'!J21,'MDA3'!M21)),MAX('MDA1'!M21,MAX('MDA3'!I21,'MDA3'!L21)+MAX('MDA3'!J21,'MDA3'!M21)),J21),0)</f>
        <v>0</v>
      </c>
      <c r="O21" s="87" t="str">
        <f>IF(AND(COUNTRY_INFO!I21&gt;0,COUNTRY_INFO!I21&lt;4), IF(M21/J21*100&lt;&gt;0, IF(M21/J21*100&gt;100,100,M21/J21*100), "-"),0)</f>
        <v>-</v>
      </c>
      <c r="P21" s="81">
        <f>COUNTRY_INFO!N21</f>
        <v>35034</v>
      </c>
      <c r="Q21" s="74"/>
      <c r="R21" s="74"/>
      <c r="S21" s="11">
        <f>SUM(MAX('MDA2'!J21, 'T1'!L21, MAX(T3_R1!K21, T3_R2!K21)), MAX('MDA1'!K21, 'MDA2'!K21, 'T1'!M21, MAX(T3_R1!L21, T3_R2!L21)), MAX('MDA1'!L21, 'MDA2'!L21, 'T1'!N21, MAX(T3_R1!M21, T3_R2!M21)))</f>
        <v>0</v>
      </c>
      <c r="T21" s="11">
        <f>IF(AND(COUNTRY_INFO!J21&gt;1,COUNTRY_INFO!J21&lt;4),IF(P21&gt;SUM(MAX('MDA2'!J21,MAX(T3_R1!K21,T3_R2!K21)),MAX('MDA1'!K21,'MDA2'!K21,'T1'!M21,MAX(T3_R1!L21,T3_R2!L21))),SUM(MAX('MDA2'!J21,MAX(T3_R1!K21,T3_R2!K21)),MAX('MDA1'!K21,'MDA2'!K21,'T1'!M21,MAX(T3_R1!L21,T3_R2!L21))),P21),0)</f>
        <v>0</v>
      </c>
      <c r="U21" s="87" t="str">
        <f>IF(AND(COUNTRY_INFO!J21&gt;1,COUNTRY_INFO!J21&lt;4), IF(S21/P21*100&lt;&gt;0, IF(T21/P21*100&gt;100,100,T21/P21*100), "-"),0)</f>
        <v>-</v>
      </c>
      <c r="V21" s="81">
        <f>COUNTRY_INFO!O21</f>
        <v>20042.900000000001</v>
      </c>
      <c r="W21" s="74"/>
      <c r="X21" s="74"/>
      <c r="Y21" s="11">
        <f>MAX(SUM('T1'!L21:'T1'!N21),SUM('T2'!J21:'T2'!L21))</f>
        <v>0</v>
      </c>
      <c r="Z21" s="11">
        <f>IF(AND(COUNTRY_INFO!K21&gt;0,COUNTRY_INFO!K21&lt;4),IF(V21&gt;MAX('T1'!M21,'T2'!M21),MAX('T1'!M21,'T2'!M21),V21),0)</f>
        <v>0</v>
      </c>
      <c r="AA21" s="87" t="str">
        <f>IF(AND(COUNTRY_INFO!K21&gt;0,COUNTRY_INFO!K21&lt;4), IF(Y21/V21*100&lt;&gt;0, IF(Z21/V21*100&gt;100,100,Z21/V21*100), "-"),0)</f>
        <v>-</v>
      </c>
    </row>
    <row r="22" spans="1:27" x14ac:dyDescent="0.25">
      <c r="A22" s="10" t="str">
        <f>IF(COUNTRY_INFO!A22=0," ",COUNTRY_INFO!A22)</f>
        <v>Angola</v>
      </c>
      <c r="B22" s="10" t="str">
        <f>IF(COUNTRY_INFO!B22=0," ",COUNTRY_INFO!B22)</f>
        <v>BENGUELA</v>
      </c>
      <c r="C22" s="104" t="str">
        <f>IF(COUNTRY_INFO!C22=0," ",COUNTRY_INFO!C22)</f>
        <v>CUBAL</v>
      </c>
      <c r="D22" s="81" t="str">
        <f>COUNTRY_INFO!L22</f>
        <v>Unknown</v>
      </c>
      <c r="E22" s="74"/>
      <c r="F22" s="74"/>
      <c r="G22" s="11">
        <f>MAX('MDA1'!M22,'MDA2'!M22)</f>
        <v>0</v>
      </c>
      <c r="H22" s="11">
        <f>IF(AND(COUNTRY_INFO!H22&gt;0,COUNTRY_INFO!H22&lt;4),IF(D22&gt;MAX('MDA1'!M22,'MDA2'!M22),MAX('MDA1'!M22,'MDA2'!M22),D22),0)</f>
        <v>0</v>
      </c>
      <c r="I22" s="87">
        <f>IF(AND(COUNTRY_INFO!H22&gt;0,COUNTRY_INFO!H22&lt;4), IF(G22/D22*100&lt;&gt;0, IF(G22/D22*100&gt;100,100,G22/D22*100), "-"),0)</f>
        <v>0</v>
      </c>
      <c r="J22" s="81">
        <f>COUNTRY_INFO!M22</f>
        <v>287931</v>
      </c>
      <c r="K22" s="74"/>
      <c r="L22" s="74"/>
      <c r="M22" s="11">
        <f>MAX('MDA1'!M22,MAX('MDA3'!I22,'MDA3'!L22)+MAX('MDA3'!J22,'MDA3'!M22))</f>
        <v>0</v>
      </c>
      <c r="N22" s="11">
        <f>IF(AND(COUNTRY_INFO!I22&gt;0,COUNTRY_INFO!I22&lt;4),IF(J22&gt;MAX('MDA1'!M22,MAX('MDA3'!I22,'MDA3'!L22)+MAX('MDA3'!J22,'MDA3'!M22)),MAX('MDA1'!M22,MAX('MDA3'!I22,'MDA3'!L22)+MAX('MDA3'!J22,'MDA3'!M22)),J22),0)</f>
        <v>0</v>
      </c>
      <c r="O22" s="87" t="str">
        <f>IF(AND(COUNTRY_INFO!I22&gt;0,COUNTRY_INFO!I22&lt;4), IF(M22/J22*100&lt;&gt;0, IF(M22/J22*100&gt;100,100,M22/J22*100), "-"),0)</f>
        <v>-</v>
      </c>
      <c r="P22" s="81">
        <f>COUNTRY_INFO!N22</f>
        <v>123811</v>
      </c>
      <c r="Q22" s="74"/>
      <c r="R22" s="74"/>
      <c r="S22" s="11">
        <f>SUM(MAX('MDA2'!J22, 'T1'!L22, MAX(T3_R1!K22, T3_R2!K22)), MAX('MDA1'!K22, 'MDA2'!K22, 'T1'!M22, MAX(T3_R1!L22, T3_R2!L22)), MAX('MDA1'!L22, 'MDA2'!L22, 'T1'!N22, MAX(T3_R1!M22, T3_R2!M22)))</f>
        <v>0</v>
      </c>
      <c r="T22" s="11">
        <f>IF(AND(COUNTRY_INFO!J22&gt;1,COUNTRY_INFO!J22&lt;4),IF(P22&gt;SUM(MAX('MDA2'!J22,MAX(T3_R1!K22,T3_R2!K22)),MAX('MDA1'!K22,'MDA2'!K22,'T1'!M22,MAX(T3_R1!L22,T3_R2!L22))),SUM(MAX('MDA2'!J22,MAX(T3_R1!K22,T3_R2!K22)),MAX('MDA1'!K22,'MDA2'!K22,'T1'!M22,MAX(T3_R1!L22,T3_R2!L22))),P22),0)</f>
        <v>0</v>
      </c>
      <c r="U22" s="87" t="str">
        <f>IF(AND(COUNTRY_INFO!J22&gt;1,COUNTRY_INFO!J22&lt;4), IF(S22/P22*100&lt;&gt;0, IF(T22/P22*100&gt;100,100,T22/P22*100), "-"),0)</f>
        <v>-</v>
      </c>
      <c r="V22" s="81">
        <f>COUNTRY_INFO!O22</f>
        <v>70831.100000000006</v>
      </c>
      <c r="W22" s="74"/>
      <c r="X22" s="74"/>
      <c r="Y22" s="11">
        <f>MAX(SUM('T1'!L22:'T1'!N22),SUM('T2'!J22:'T2'!L22))</f>
        <v>0</v>
      </c>
      <c r="Z22" s="11">
        <f>IF(AND(COUNTRY_INFO!K22&gt;0,COUNTRY_INFO!K22&lt;4),IF(V22&gt;MAX('T1'!M22,'T2'!M22),MAX('T1'!M22,'T2'!M22),V22),0)</f>
        <v>0</v>
      </c>
      <c r="AA22" s="87" t="str">
        <f>IF(AND(COUNTRY_INFO!K22&gt;0,COUNTRY_INFO!K22&lt;4), IF(Y22/V22*100&lt;&gt;0, IF(Z22/V22*100&gt;100,100,Z22/V22*100), "-"),0)</f>
        <v>-</v>
      </c>
    </row>
    <row r="23" spans="1:27" x14ac:dyDescent="0.25">
      <c r="A23" s="10" t="str">
        <f>IF(COUNTRY_INFO!A23=0," ",COUNTRY_INFO!A23)</f>
        <v>Angola</v>
      </c>
      <c r="B23" s="10" t="str">
        <f>IF(COUNTRY_INFO!B23=0," ",COUNTRY_INFO!B23)</f>
        <v>BENGUELA</v>
      </c>
      <c r="C23" s="104" t="str">
        <f>IF(COUNTRY_INFO!C23=0," ",COUNTRY_INFO!C23)</f>
        <v>GANDA</v>
      </c>
      <c r="D23" s="81" t="str">
        <f>COUNTRY_INFO!L23</f>
        <v>Unknown</v>
      </c>
      <c r="E23" s="74"/>
      <c r="F23" s="74"/>
      <c r="G23" s="11">
        <f>MAX('MDA1'!M23,'MDA2'!M23)</f>
        <v>0</v>
      </c>
      <c r="H23" s="11">
        <f>IF(AND(COUNTRY_INFO!H23&gt;0,COUNTRY_INFO!H23&lt;4),IF(D23&gt;MAX('MDA1'!M23,'MDA2'!M23),MAX('MDA1'!M23,'MDA2'!M23),D23),0)</f>
        <v>0</v>
      </c>
      <c r="I23" s="87">
        <f>IF(AND(COUNTRY_INFO!H23&gt;0,COUNTRY_INFO!H23&lt;4), IF(G23/D23*100&lt;&gt;0, IF(G23/D23*100&gt;100,100,G23/D23*100), "-"),0)</f>
        <v>0</v>
      </c>
      <c r="J23" s="81">
        <f>COUNTRY_INFO!M23</f>
        <v>0</v>
      </c>
      <c r="K23" s="74"/>
      <c r="L23" s="74"/>
      <c r="M23" s="11">
        <f>MAX('MDA1'!M23,MAX('MDA3'!I23,'MDA3'!L23)+MAX('MDA3'!J23,'MDA3'!M23))</f>
        <v>0</v>
      </c>
      <c r="N23" s="11">
        <f>IF(AND(COUNTRY_INFO!I23&gt;0,COUNTRY_INFO!I23&lt;4),IF(J23&gt;MAX('MDA1'!M23,MAX('MDA3'!I23,'MDA3'!L23)+MAX('MDA3'!J23,'MDA3'!M23)),MAX('MDA1'!M23,MAX('MDA3'!I23,'MDA3'!L23)+MAX('MDA3'!J23,'MDA3'!M23)),J23),0)</f>
        <v>0</v>
      </c>
      <c r="O23" s="87">
        <f>IF(AND(COUNTRY_INFO!I23&gt;0,COUNTRY_INFO!I23&lt;4), IF(M23/J23*100&lt;&gt;0, IF(M23/J23*100&gt;100,100,M23/J23*100), "-"),0)</f>
        <v>0</v>
      </c>
      <c r="P23" s="81">
        <f>COUNTRY_INFO!N23</f>
        <v>96607</v>
      </c>
      <c r="Q23" s="74"/>
      <c r="R23" s="74"/>
      <c r="S23" s="11">
        <f>SUM(MAX('MDA2'!J23, 'T1'!L23, MAX(T3_R1!K23, T3_R2!K23)), MAX('MDA1'!K23, 'MDA2'!K23, 'T1'!M23, MAX(T3_R1!L23, T3_R2!L23)), MAX('MDA1'!L23, 'MDA2'!L23, 'T1'!N23, MAX(T3_R1!M23, T3_R2!M23)))</f>
        <v>0</v>
      </c>
      <c r="T23" s="11">
        <f>IF(AND(COUNTRY_INFO!J23&gt;1,COUNTRY_INFO!J23&lt;4),IF(P23&gt;SUM(MAX('MDA2'!J23,MAX(T3_R1!K23,T3_R2!K23)),MAX('MDA1'!K23,'MDA2'!K23,'T1'!M23,MAX(T3_R1!L23,T3_R2!L23))),SUM(MAX('MDA2'!J23,MAX(T3_R1!K23,T3_R2!K23)),MAX('MDA1'!K23,'MDA2'!K23,'T1'!M23,MAX(T3_R1!L23,T3_R2!L23))),P23),0)</f>
        <v>0</v>
      </c>
      <c r="U23" s="87" t="str">
        <f>IF(AND(COUNTRY_INFO!J23&gt;1,COUNTRY_INFO!J23&lt;4), IF(S23/P23*100&lt;&gt;0, IF(T23/P23*100&gt;100,100,T23/P23*100), "-"),0)</f>
        <v>-</v>
      </c>
      <c r="V23" s="81">
        <f>COUNTRY_INFO!O23</f>
        <v>55268.3</v>
      </c>
      <c r="W23" s="74"/>
      <c r="X23" s="74"/>
      <c r="Y23" s="11">
        <f>MAX(SUM('T1'!L23:'T1'!N23),SUM('T2'!J23:'T2'!L23))</f>
        <v>0</v>
      </c>
      <c r="Z23" s="11">
        <f>IF(AND(COUNTRY_INFO!K23&gt;0,COUNTRY_INFO!K23&lt;4),IF(V23&gt;MAX('T1'!M23,'T2'!M23),MAX('T1'!M23,'T2'!M23),V23),0)</f>
        <v>0</v>
      </c>
      <c r="AA23" s="87" t="str">
        <f>IF(AND(COUNTRY_INFO!K23&gt;0,COUNTRY_INFO!K23&lt;4), IF(Y23/V23*100&lt;&gt;0, IF(Z23/V23*100&gt;100,100,Z23/V23*100), "-"),0)</f>
        <v>-</v>
      </c>
    </row>
    <row r="24" spans="1:27" x14ac:dyDescent="0.25">
      <c r="A24" s="10" t="str">
        <f>IF(COUNTRY_INFO!A24=0," ",COUNTRY_INFO!A24)</f>
        <v>Angola</v>
      </c>
      <c r="B24" s="10" t="str">
        <f>IF(COUNTRY_INFO!B24=0," ",COUNTRY_INFO!B24)</f>
        <v>BENGUELA</v>
      </c>
      <c r="C24" s="104" t="str">
        <f>IF(COUNTRY_INFO!C24=0," ",COUNTRY_INFO!C24)</f>
        <v>LOBITO</v>
      </c>
      <c r="D24" s="81" t="str">
        <f>COUNTRY_INFO!L24</f>
        <v>Unknown</v>
      </c>
      <c r="E24" s="74"/>
      <c r="F24" s="74"/>
      <c r="G24" s="11">
        <f>MAX('MDA1'!M24,'MDA2'!M24)</f>
        <v>0</v>
      </c>
      <c r="H24" s="11">
        <f>IF(AND(COUNTRY_INFO!H24&gt;0,COUNTRY_INFO!H24&lt;4),IF(D24&gt;MAX('MDA1'!M24,'MDA2'!M24),MAX('MDA1'!M24,'MDA2'!M24),D24),0)</f>
        <v>0</v>
      </c>
      <c r="I24" s="87">
        <f>IF(AND(COUNTRY_INFO!H24&gt;0,COUNTRY_INFO!H24&lt;4), IF(G24/D24*100&lt;&gt;0, IF(G24/D24*100&gt;100,100,G24/D24*100), "-"),0)</f>
        <v>0</v>
      </c>
      <c r="J24" s="81" t="str">
        <f>COUNTRY_INFO!M24</f>
        <v>Unknown</v>
      </c>
      <c r="K24" s="74"/>
      <c r="L24" s="74"/>
      <c r="M24" s="11">
        <f>MAX('MDA1'!M24,MAX('MDA3'!I24,'MDA3'!L24)+MAX('MDA3'!J24,'MDA3'!M24))</f>
        <v>0</v>
      </c>
      <c r="N24" s="11">
        <f>IF(AND(COUNTRY_INFO!I24&gt;0,COUNTRY_INFO!I24&lt;4),IF(J24&gt;MAX('MDA1'!M24,MAX('MDA3'!I24,'MDA3'!L24)+MAX('MDA3'!J24,'MDA3'!M24)),MAX('MDA1'!M24,MAX('MDA3'!I24,'MDA3'!L24)+MAX('MDA3'!J24,'MDA3'!M24)),J24),0)</f>
        <v>0</v>
      </c>
      <c r="O24" s="87">
        <f>IF(AND(COUNTRY_INFO!I24&gt;0,COUNTRY_INFO!I24&lt;4), IF(M24/J24*100&lt;&gt;0, IF(M24/J24*100&gt;100,100,M24/J24*100), "-"),0)</f>
        <v>0</v>
      </c>
      <c r="P24" s="81">
        <f>COUNTRY_INFO!N24</f>
        <v>139342</v>
      </c>
      <c r="Q24" s="74"/>
      <c r="R24" s="74"/>
      <c r="S24" s="11">
        <f>SUM(MAX('MDA2'!J24, 'T1'!L24, MAX(T3_R1!K24, T3_R2!K24)), MAX('MDA1'!K24, 'MDA2'!K24, 'T1'!M24, MAX(T3_R1!L24, T3_R2!L24)), MAX('MDA1'!L24, 'MDA2'!L24, 'T1'!N24, MAX(T3_R1!M24, T3_R2!M24)))</f>
        <v>0</v>
      </c>
      <c r="T24" s="11">
        <f>IF(AND(COUNTRY_INFO!J24&gt;1,COUNTRY_INFO!J24&lt;4),IF(P24&gt;SUM(MAX('MDA2'!J24,MAX(T3_R1!K24,T3_R2!K24)),MAX('MDA1'!K24,'MDA2'!K24,'T1'!M24,MAX(T3_R1!L24,T3_R2!L24))),SUM(MAX('MDA2'!J24,MAX(T3_R1!K24,T3_R2!K24)),MAX('MDA1'!K24,'MDA2'!K24,'T1'!M24,MAX(T3_R1!L24,T3_R2!L24))),P24),0)</f>
        <v>0</v>
      </c>
      <c r="U24" s="87" t="str">
        <f>IF(AND(COUNTRY_INFO!J24&gt;1,COUNTRY_INFO!J24&lt;4), IF(S24/P24*100&lt;&gt;0, IF(T24/P24*100&gt;100,100,T24/P24*100), "-"),0)</f>
        <v>-</v>
      </c>
      <c r="V24" s="81">
        <f>COUNTRY_INFO!O24</f>
        <v>79716.399999999994</v>
      </c>
      <c r="W24" s="74"/>
      <c r="X24" s="74"/>
      <c r="Y24" s="11">
        <f>MAX(SUM('T1'!L24:'T1'!N24),SUM('T2'!J24:'T2'!L24))</f>
        <v>0</v>
      </c>
      <c r="Z24" s="11">
        <f>IF(AND(COUNTRY_INFO!K24&gt;0,COUNTRY_INFO!K24&lt;4),IF(V24&gt;MAX('T1'!M24,'T2'!M24),MAX('T1'!M24,'T2'!M24),V24),0)</f>
        <v>0</v>
      </c>
      <c r="AA24" s="87" t="str">
        <f>IF(AND(COUNTRY_INFO!K24&gt;0,COUNTRY_INFO!K24&lt;4), IF(Y24/V24*100&lt;&gt;0, IF(Z24/V24*100&gt;100,100,Z24/V24*100), "-"),0)</f>
        <v>-</v>
      </c>
    </row>
    <row r="25" spans="1:27" x14ac:dyDescent="0.25">
      <c r="A25" s="10" t="str">
        <f>IF(COUNTRY_INFO!A25=0," ",COUNTRY_INFO!A25)</f>
        <v>Angola</v>
      </c>
      <c r="B25" s="10" t="str">
        <f>IF(COUNTRY_INFO!B25=0," ",COUNTRY_INFO!B25)</f>
        <v>BIE</v>
      </c>
      <c r="C25" s="104" t="str">
        <f>IF(COUNTRY_INFO!C25=0," ",COUNTRY_INFO!C25)</f>
        <v>ANDULO</v>
      </c>
      <c r="D25" s="81">
        <f>COUNTRY_INFO!L25</f>
        <v>234791</v>
      </c>
      <c r="E25" s="74"/>
      <c r="F25" s="74"/>
      <c r="G25" s="11">
        <f>MAX('MDA1'!M25,'MDA2'!M25)</f>
        <v>0</v>
      </c>
      <c r="H25" s="11">
        <f>IF(AND(COUNTRY_INFO!H25&gt;0,COUNTRY_INFO!H25&lt;4),IF(D25&gt;MAX('MDA1'!M25,'MDA2'!M25),MAX('MDA1'!M25,'MDA2'!M25),D25),0)</f>
        <v>0</v>
      </c>
      <c r="I25" s="87" t="str">
        <f>IF(AND(COUNTRY_INFO!H25&gt;0,COUNTRY_INFO!H25&lt;4), IF(G25/D25*100&lt;&gt;0, IF(G25/D25*100&gt;100,100,G25/D25*100), "-"),0)</f>
        <v>-</v>
      </c>
      <c r="J25" s="81">
        <f>COUNTRY_INFO!M25</f>
        <v>0</v>
      </c>
      <c r="K25" s="74"/>
      <c r="L25" s="74"/>
      <c r="M25" s="11">
        <f>MAX('MDA1'!M25,MAX('MDA3'!I25,'MDA3'!L25)+MAX('MDA3'!J25,'MDA3'!M25))</f>
        <v>0</v>
      </c>
      <c r="N25" s="11">
        <f>IF(AND(COUNTRY_INFO!I25&gt;0,COUNTRY_INFO!I25&lt;4),IF(J25&gt;MAX('MDA1'!M25,MAX('MDA3'!I25,'MDA3'!L25)+MAX('MDA3'!J25,'MDA3'!M25)),MAX('MDA1'!M25,MAX('MDA3'!I25,'MDA3'!L25)+MAX('MDA3'!J25,'MDA3'!M25)),J25),0)</f>
        <v>0</v>
      </c>
      <c r="O25" s="87">
        <f>IF(AND(COUNTRY_INFO!I25&gt;0,COUNTRY_INFO!I25&lt;4), IF(M25/J25*100&lt;&gt;0, IF(M25/J25*100&gt;100,100,M25/J25*100), "-"),0)</f>
        <v>0</v>
      </c>
      <c r="P25" s="81">
        <f>COUNTRY_INFO!N25</f>
        <v>100960</v>
      </c>
      <c r="Q25" s="74"/>
      <c r="R25" s="74"/>
      <c r="S25" s="11">
        <f>SUM(MAX('MDA2'!J25, 'T1'!L25, MAX(T3_R1!K25, T3_R2!K25)), MAX('MDA1'!K25, 'MDA2'!K25, 'T1'!M25, MAX(T3_R1!L25, T3_R2!L25)), MAX('MDA1'!L25, 'MDA2'!L25, 'T1'!N25, MAX(T3_R1!M25, T3_R2!M25)))</f>
        <v>0</v>
      </c>
      <c r="T25" s="11">
        <f>IF(AND(COUNTRY_INFO!J25&gt;1,COUNTRY_INFO!J25&lt;4),IF(P25&gt;SUM(MAX('MDA2'!J25,MAX(T3_R1!K25,T3_R2!K25)),MAX('MDA1'!K25,'MDA2'!K25,'T1'!M25,MAX(T3_R1!L25,T3_R2!L25))),SUM(MAX('MDA2'!J25,MAX(T3_R1!K25,T3_R2!K25)),MAX('MDA1'!K25,'MDA2'!K25,'T1'!M25,MAX(T3_R1!L25,T3_R2!L25))),P25),0)</f>
        <v>0</v>
      </c>
      <c r="U25" s="87" t="str">
        <f>IF(AND(COUNTRY_INFO!J25&gt;1,COUNTRY_INFO!J25&lt;4), IF(S25/P25*100&lt;&gt;0, IF(T25/P25*100&gt;100,100,T25/P25*100), "-"),0)</f>
        <v>-</v>
      </c>
      <c r="V25" s="81">
        <f>COUNTRY_INFO!O25</f>
        <v>57758.3</v>
      </c>
      <c r="W25" s="74"/>
      <c r="X25" s="74"/>
      <c r="Y25" s="11">
        <f>MAX(SUM('T1'!L25:'T1'!N25),SUM('T2'!J25:'T2'!L25))</f>
        <v>0</v>
      </c>
      <c r="Z25" s="11">
        <f>IF(AND(COUNTRY_INFO!K25&gt;0,COUNTRY_INFO!K25&lt;4),IF(V25&gt;MAX('T1'!M25,'T2'!M25),MAX('T1'!M25,'T2'!M25),V25),0)</f>
        <v>0</v>
      </c>
      <c r="AA25" s="87" t="str">
        <f>IF(AND(COUNTRY_INFO!K25&gt;0,COUNTRY_INFO!K25&lt;4), IF(Y25/V25*100&lt;&gt;0, IF(Z25/V25*100&gt;100,100,Z25/V25*100), "-"),0)</f>
        <v>-</v>
      </c>
    </row>
    <row r="26" spans="1:27" x14ac:dyDescent="0.25">
      <c r="A26" s="10" t="str">
        <f>IF(COUNTRY_INFO!A26=0," ",COUNTRY_INFO!A26)</f>
        <v>Angola</v>
      </c>
      <c r="B26" s="10" t="str">
        <f>IF(COUNTRY_INFO!B26=0," ",COUNTRY_INFO!B26)</f>
        <v>BIE</v>
      </c>
      <c r="C26" s="104" t="str">
        <f>IF(COUNTRY_INFO!C26=0," ",COUNTRY_INFO!C26)</f>
        <v>CAMACUPA</v>
      </c>
      <c r="D26" s="81">
        <f>COUNTRY_INFO!L26</f>
        <v>141760</v>
      </c>
      <c r="E26" s="74"/>
      <c r="F26" s="74"/>
      <c r="G26" s="11">
        <f>MAX('MDA1'!M26,'MDA2'!M26)</f>
        <v>0</v>
      </c>
      <c r="H26" s="11">
        <f>IF(AND(COUNTRY_INFO!H26&gt;0,COUNTRY_INFO!H26&lt;4),IF(D26&gt;MAX('MDA1'!M26,'MDA2'!M26),MAX('MDA1'!M26,'MDA2'!M26),D26),0)</f>
        <v>0</v>
      </c>
      <c r="I26" s="87" t="str">
        <f>IF(AND(COUNTRY_INFO!H26&gt;0,COUNTRY_INFO!H26&lt;4), IF(G26/D26*100&lt;&gt;0, IF(G26/D26*100&gt;100,100,G26/D26*100), "-"),0)</f>
        <v>-</v>
      </c>
      <c r="J26" s="81">
        <f>COUNTRY_INFO!M26</f>
        <v>0</v>
      </c>
      <c r="K26" s="74"/>
      <c r="L26" s="74"/>
      <c r="M26" s="11">
        <f>MAX('MDA1'!M26,MAX('MDA3'!I26,'MDA3'!L26)+MAX('MDA3'!J26,'MDA3'!M26))</f>
        <v>0</v>
      </c>
      <c r="N26" s="11">
        <f>IF(AND(COUNTRY_INFO!I26&gt;0,COUNTRY_INFO!I26&lt;4),IF(J26&gt;MAX('MDA1'!M26,MAX('MDA3'!I26,'MDA3'!L26)+MAX('MDA3'!J26,'MDA3'!M26)),MAX('MDA1'!M26,MAX('MDA3'!I26,'MDA3'!L26)+MAX('MDA3'!J26,'MDA3'!M26)),J26),0)</f>
        <v>0</v>
      </c>
      <c r="O26" s="87">
        <f>IF(AND(COUNTRY_INFO!I26&gt;0,COUNTRY_INFO!I26&lt;4), IF(M26/J26*100&lt;&gt;0, IF(M26/J26*100&gt;100,100,M26/J26*100), "-"),0)</f>
        <v>0</v>
      </c>
      <c r="P26" s="81">
        <f>COUNTRY_INFO!N26</f>
        <v>60957</v>
      </c>
      <c r="Q26" s="74"/>
      <c r="R26" s="74"/>
      <c r="S26" s="11">
        <f>SUM(MAX('MDA2'!J26, 'T1'!L26, MAX(T3_R1!K26, T3_R2!K26)), MAX('MDA1'!K26, 'MDA2'!K26, 'T1'!M26, MAX(T3_R1!L26, T3_R2!L26)), MAX('MDA1'!L26, 'MDA2'!L26, 'T1'!N26, MAX(T3_R1!M26, T3_R2!M26)))</f>
        <v>0</v>
      </c>
      <c r="T26" s="11">
        <f>IF(AND(COUNTRY_INFO!J26&gt;1,COUNTRY_INFO!J26&lt;4),IF(P26&gt;SUM(MAX('MDA2'!J26,MAX(T3_R1!K26,T3_R2!K26)),MAX('MDA1'!K26,'MDA2'!K26,'T1'!M26,MAX(T3_R1!L26,T3_R2!L26))),SUM(MAX('MDA2'!J26,MAX(T3_R1!K26,T3_R2!K26)),MAX('MDA1'!K26,'MDA2'!K26,'T1'!M26,MAX(T3_R1!L26,T3_R2!L26))),P26),0)</f>
        <v>0</v>
      </c>
      <c r="U26" s="87" t="str">
        <f>IF(AND(COUNTRY_INFO!J26&gt;1,COUNTRY_INFO!J26&lt;4), IF(S26/P26*100&lt;&gt;0, IF(T26/P26*100&gt;100,100,T26/P26*100), "-"),0)</f>
        <v>-</v>
      </c>
      <c r="V26" s="81">
        <f>COUNTRY_INFO!O26</f>
        <v>34873.1</v>
      </c>
      <c r="W26" s="74"/>
      <c r="X26" s="74"/>
      <c r="Y26" s="11">
        <f>MAX(SUM('T1'!L26:'T1'!N26),SUM('T2'!J26:'T2'!L26))</f>
        <v>0</v>
      </c>
      <c r="Z26" s="11">
        <f>IF(AND(COUNTRY_INFO!K26&gt;0,COUNTRY_INFO!K26&lt;4),IF(V26&gt;MAX('T1'!M26,'T2'!M26),MAX('T1'!M26,'T2'!M26),V26),0)</f>
        <v>0</v>
      </c>
      <c r="AA26" s="87" t="str">
        <f>IF(AND(COUNTRY_INFO!K26&gt;0,COUNTRY_INFO!K26&lt;4), IF(Y26/V26*100&lt;&gt;0, IF(Z26/V26*100&gt;100,100,Z26/V26*100), "-"),0)</f>
        <v>-</v>
      </c>
    </row>
    <row r="27" spans="1:27" x14ac:dyDescent="0.25">
      <c r="A27" s="10" t="str">
        <f>IF(COUNTRY_INFO!A27=0," ",COUNTRY_INFO!A27)</f>
        <v>Angola</v>
      </c>
      <c r="B27" s="10" t="str">
        <f>IF(COUNTRY_INFO!B27=0," ",COUNTRY_INFO!B27)</f>
        <v>BIE</v>
      </c>
      <c r="C27" s="104" t="str">
        <f>IF(COUNTRY_INFO!C27=0," ",COUNTRY_INFO!C27)</f>
        <v>CATABOLA</v>
      </c>
      <c r="D27" s="81">
        <f>COUNTRY_INFO!L27</f>
        <v>118285</v>
      </c>
      <c r="E27" s="74"/>
      <c r="F27" s="74"/>
      <c r="G27" s="11">
        <f>MAX('MDA1'!M27,'MDA2'!M27)</f>
        <v>0</v>
      </c>
      <c r="H27" s="11">
        <f>IF(AND(COUNTRY_INFO!H27&gt;0,COUNTRY_INFO!H27&lt;4),IF(D27&gt;MAX('MDA1'!M27,'MDA2'!M27),MAX('MDA1'!M27,'MDA2'!M27),D27),0)</f>
        <v>0</v>
      </c>
      <c r="I27" s="87" t="str">
        <f>IF(AND(COUNTRY_INFO!H27&gt;0,COUNTRY_INFO!H27&lt;4), IF(G27/D27*100&lt;&gt;0, IF(G27/D27*100&gt;100,100,G27/D27*100), "-"),0)</f>
        <v>-</v>
      </c>
      <c r="J27" s="81">
        <f>COUNTRY_INFO!M27</f>
        <v>0</v>
      </c>
      <c r="K27" s="74"/>
      <c r="L27" s="74"/>
      <c r="M27" s="11">
        <f>MAX('MDA1'!M27,MAX('MDA3'!I27,'MDA3'!L27)+MAX('MDA3'!J27,'MDA3'!M27))</f>
        <v>0</v>
      </c>
      <c r="N27" s="11">
        <f>IF(AND(COUNTRY_INFO!I27&gt;0,COUNTRY_INFO!I27&lt;4),IF(J27&gt;MAX('MDA1'!M27,MAX('MDA3'!I27,'MDA3'!L27)+MAX('MDA3'!J27,'MDA3'!M27)),MAX('MDA1'!M27,MAX('MDA3'!I27,'MDA3'!L27)+MAX('MDA3'!J27,'MDA3'!M27)),J27),0)</f>
        <v>0</v>
      </c>
      <c r="O27" s="87">
        <f>IF(AND(COUNTRY_INFO!I27&gt;0,COUNTRY_INFO!I27&lt;4), IF(M27/J27*100&lt;&gt;0, IF(M27/J27*100&gt;100,100,M27/J27*100), "-"),0)</f>
        <v>0</v>
      </c>
      <c r="P27" s="81">
        <f>COUNTRY_INFO!N27</f>
        <v>50863</v>
      </c>
      <c r="Q27" s="74"/>
      <c r="R27" s="74"/>
      <c r="S27" s="11">
        <f>SUM(MAX('MDA2'!J27, 'T1'!L27, MAX(T3_R1!K27, T3_R2!K27)), MAX('MDA1'!K27, 'MDA2'!K27, 'T1'!M27, MAX(T3_R1!L27, T3_R2!L27)), MAX('MDA1'!L27, 'MDA2'!L27, 'T1'!N27, MAX(T3_R1!M27, T3_R2!M27)))</f>
        <v>0</v>
      </c>
      <c r="T27" s="11">
        <f>IF(AND(COUNTRY_INFO!J27&gt;1,COUNTRY_INFO!J27&lt;4),IF(P27&gt;SUM(MAX('MDA2'!J27,MAX(T3_R1!K27,T3_R2!K27)),MAX('MDA1'!K27,'MDA2'!K27,'T1'!M27,MAX(T3_R1!L27,T3_R2!L27))),SUM(MAX('MDA2'!J27,MAX(T3_R1!K27,T3_R2!K27)),MAX('MDA1'!K27,'MDA2'!K27,'T1'!M27,MAX(T3_R1!L27,T3_R2!L27))),P27),0)</f>
        <v>0</v>
      </c>
      <c r="U27" s="87" t="str">
        <f>IF(AND(COUNTRY_INFO!J27&gt;1,COUNTRY_INFO!J27&lt;4), IF(S27/P27*100&lt;&gt;0, IF(T27/P27*100&gt;100,100,T27/P27*100), "-"),0)</f>
        <v>-</v>
      </c>
      <c r="V27" s="81">
        <f>COUNTRY_INFO!O27</f>
        <v>29098.2</v>
      </c>
      <c r="W27" s="74"/>
      <c r="X27" s="74"/>
      <c r="Y27" s="11">
        <f>MAX(SUM('T1'!L27:'T1'!N27),SUM('T2'!J27:'T2'!L27))</f>
        <v>0</v>
      </c>
      <c r="Z27" s="11">
        <f>IF(AND(COUNTRY_INFO!K27&gt;0,COUNTRY_INFO!K27&lt;4),IF(V27&gt;MAX('T1'!M27,'T2'!M27),MAX('T1'!M27,'T2'!M27),V27),0)</f>
        <v>0</v>
      </c>
      <c r="AA27" s="87" t="str">
        <f>IF(AND(COUNTRY_INFO!K27&gt;0,COUNTRY_INFO!K27&lt;4), IF(Y27/V27*100&lt;&gt;0, IF(Z27/V27*100&gt;100,100,Z27/V27*100), "-"),0)</f>
        <v>-</v>
      </c>
    </row>
    <row r="28" spans="1:27" x14ac:dyDescent="0.25">
      <c r="A28" s="10" t="str">
        <f>IF(COUNTRY_INFO!A28=0," ",COUNTRY_INFO!A28)</f>
        <v>Angola</v>
      </c>
      <c r="B28" s="10" t="str">
        <f>IF(COUNTRY_INFO!B28=0," ",COUNTRY_INFO!B28)</f>
        <v>BIE</v>
      </c>
      <c r="C28" s="104" t="str">
        <f>IF(COUNTRY_INFO!C28=0," ",COUNTRY_INFO!C28)</f>
        <v>CHINGUAR</v>
      </c>
      <c r="D28" s="81">
        <f>COUNTRY_INFO!L28</f>
        <v>0</v>
      </c>
      <c r="E28" s="74"/>
      <c r="F28" s="74"/>
      <c r="G28" s="11">
        <f>MAX('MDA1'!M28,'MDA2'!M28)</f>
        <v>0</v>
      </c>
      <c r="H28" s="11">
        <f>IF(AND(COUNTRY_INFO!H28&gt;0,COUNTRY_INFO!H28&lt;4),IF(D28&gt;MAX('MDA1'!M28,'MDA2'!M28),MAX('MDA1'!M28,'MDA2'!M28),D28),0)</f>
        <v>0</v>
      </c>
      <c r="I28" s="87">
        <f>IF(AND(COUNTRY_INFO!H28&gt;0,COUNTRY_INFO!H28&lt;4), IF(G28/D28*100&lt;&gt;0, IF(G28/D28*100&gt;100,100,G28/D28*100), "-"),0)</f>
        <v>0</v>
      </c>
      <c r="J28" s="81">
        <f>COUNTRY_INFO!M28</f>
        <v>0</v>
      </c>
      <c r="K28" s="74"/>
      <c r="L28" s="74"/>
      <c r="M28" s="11">
        <f>MAX('MDA1'!M28,MAX('MDA3'!I28,'MDA3'!L28)+MAX('MDA3'!J28,'MDA3'!M28))</f>
        <v>0</v>
      </c>
      <c r="N28" s="11">
        <f>IF(AND(COUNTRY_INFO!I28&gt;0,COUNTRY_INFO!I28&lt;4),IF(J28&gt;MAX('MDA1'!M28,MAX('MDA3'!I28,'MDA3'!L28)+MAX('MDA3'!J28,'MDA3'!M28)),MAX('MDA1'!M28,MAX('MDA3'!I28,'MDA3'!L28)+MAX('MDA3'!J28,'MDA3'!M28)),J28),0)</f>
        <v>0</v>
      </c>
      <c r="O28" s="87">
        <f>IF(AND(COUNTRY_INFO!I28&gt;0,COUNTRY_INFO!I28&lt;4), IF(M28/J28*100&lt;&gt;0, IF(M28/J28*100&gt;100,100,M28/J28*100), "-"),0)</f>
        <v>0</v>
      </c>
      <c r="P28" s="81">
        <f>COUNTRY_INFO!N28</f>
        <v>50513</v>
      </c>
      <c r="Q28" s="74"/>
      <c r="R28" s="74"/>
      <c r="S28" s="11">
        <f>SUM(MAX('MDA2'!J28, 'T1'!L28, MAX(T3_R1!K28, T3_R2!K28)), MAX('MDA1'!K28, 'MDA2'!K28, 'T1'!M28, MAX(T3_R1!L28, T3_R2!L28)), MAX('MDA1'!L28, 'MDA2'!L28, 'T1'!N28, MAX(T3_R1!M28, T3_R2!M28)))</f>
        <v>0</v>
      </c>
      <c r="T28" s="11">
        <f>IF(AND(COUNTRY_INFO!J28&gt;1,COUNTRY_INFO!J28&lt;4),IF(P28&gt;SUM(MAX('MDA2'!J28,MAX(T3_R1!K28,T3_R2!K28)),MAX('MDA1'!K28,'MDA2'!K28,'T1'!M28,MAX(T3_R1!L28,T3_R2!L28))),SUM(MAX('MDA2'!J28,MAX(T3_R1!K28,T3_R2!K28)),MAX('MDA1'!K28,'MDA2'!K28,'T1'!M28,MAX(T3_R1!L28,T3_R2!L28))),P28),0)</f>
        <v>0</v>
      </c>
      <c r="U28" s="87" t="str">
        <f>IF(AND(COUNTRY_INFO!J28&gt;1,COUNTRY_INFO!J28&lt;4), IF(S28/P28*100&lt;&gt;0, IF(T28/P28*100&gt;100,100,T28/P28*100), "-"),0)</f>
        <v>-</v>
      </c>
      <c r="V28" s="81">
        <f>COUNTRY_INFO!O28</f>
        <v>28897.800000000003</v>
      </c>
      <c r="W28" s="74"/>
      <c r="X28" s="74"/>
      <c r="Y28" s="11">
        <f>MAX(SUM('T1'!L28:'T1'!N28),SUM('T2'!J28:'T2'!L28))</f>
        <v>0</v>
      </c>
      <c r="Z28" s="11">
        <f>IF(AND(COUNTRY_INFO!K28&gt;0,COUNTRY_INFO!K28&lt;4),IF(V28&gt;MAX('T1'!M28,'T2'!M28),MAX('T1'!M28,'T2'!M28),V28),0)</f>
        <v>0</v>
      </c>
      <c r="AA28" s="87" t="str">
        <f>IF(AND(COUNTRY_INFO!K28&gt;0,COUNTRY_INFO!K28&lt;4), IF(Y28/V28*100&lt;&gt;0, IF(Z28/V28*100&gt;100,100,Z28/V28*100), "-"),0)</f>
        <v>-</v>
      </c>
    </row>
    <row r="29" spans="1:27" x14ac:dyDescent="0.25">
      <c r="A29" s="10" t="str">
        <f>IF(COUNTRY_INFO!A29=0," ",COUNTRY_INFO!A29)</f>
        <v>Angola</v>
      </c>
      <c r="B29" s="10" t="str">
        <f>IF(COUNTRY_INFO!B29=0," ",COUNTRY_INFO!B29)</f>
        <v>BIE</v>
      </c>
      <c r="C29" s="104" t="str">
        <f>IF(COUNTRY_INFO!C29=0," ",COUNTRY_INFO!C29)</f>
        <v>CHITEMBO</v>
      </c>
      <c r="D29" s="81">
        <f>COUNTRY_INFO!L29</f>
        <v>68581</v>
      </c>
      <c r="E29" s="74"/>
      <c r="F29" s="74"/>
      <c r="G29" s="11">
        <f>MAX('MDA1'!M29,'MDA2'!M29)</f>
        <v>0</v>
      </c>
      <c r="H29" s="11">
        <f>IF(AND(COUNTRY_INFO!H29&gt;0,COUNTRY_INFO!H29&lt;4),IF(D29&gt;MAX('MDA1'!M29,'MDA2'!M29),MAX('MDA1'!M29,'MDA2'!M29),D29),0)</f>
        <v>0</v>
      </c>
      <c r="I29" s="87" t="str">
        <f>IF(AND(COUNTRY_INFO!H29&gt;0,COUNTRY_INFO!H29&lt;4), IF(G29/D29*100&lt;&gt;0, IF(G29/D29*100&gt;100,100,G29/D29*100), "-"),0)</f>
        <v>-</v>
      </c>
      <c r="J29" s="81">
        <f>COUNTRY_INFO!M29</f>
        <v>0</v>
      </c>
      <c r="K29" s="74"/>
      <c r="L29" s="74"/>
      <c r="M29" s="11">
        <f>MAX('MDA1'!M29,MAX('MDA3'!I29,'MDA3'!L29)+MAX('MDA3'!J29,'MDA3'!M29))</f>
        <v>0</v>
      </c>
      <c r="N29" s="11">
        <f>IF(AND(COUNTRY_INFO!I29&gt;0,COUNTRY_INFO!I29&lt;4),IF(J29&gt;MAX('MDA1'!M29,MAX('MDA3'!I29,'MDA3'!L29)+MAX('MDA3'!J29,'MDA3'!M29)),MAX('MDA1'!M29,MAX('MDA3'!I29,'MDA3'!L29)+MAX('MDA3'!J29,'MDA3'!M29)),J29),0)</f>
        <v>0</v>
      </c>
      <c r="O29" s="87">
        <f>IF(AND(COUNTRY_INFO!I29&gt;0,COUNTRY_INFO!I29&lt;4), IF(M29/J29*100&lt;&gt;0, IF(M29/J29*100&gt;100,100,M29/J29*100), "-"),0)</f>
        <v>0</v>
      </c>
      <c r="P29" s="81">
        <f>COUNTRY_INFO!N29</f>
        <v>29490</v>
      </c>
      <c r="Q29" s="74"/>
      <c r="R29" s="74"/>
      <c r="S29" s="11">
        <f>SUM(MAX('MDA2'!J29, 'T1'!L29, MAX(T3_R1!K29, T3_R2!K29)), MAX('MDA1'!K29, 'MDA2'!K29, 'T1'!M29, MAX(T3_R1!L29, T3_R2!L29)), MAX('MDA1'!L29, 'MDA2'!L29, 'T1'!N29, MAX(T3_R1!M29, T3_R2!M29)))</f>
        <v>0</v>
      </c>
      <c r="T29" s="11">
        <f>IF(AND(COUNTRY_INFO!J29&gt;1,COUNTRY_INFO!J29&lt;4),IF(P29&gt;SUM(MAX('MDA2'!J29,MAX(T3_R1!K29,T3_R2!K29)),MAX('MDA1'!K29,'MDA2'!K29,'T1'!M29,MAX(T3_R1!L29,T3_R2!L29))),SUM(MAX('MDA2'!J29,MAX(T3_R1!K29,T3_R2!K29)),MAX('MDA1'!K29,'MDA2'!K29,'T1'!M29,MAX(T3_R1!L29,T3_R2!L29))),P29),0)</f>
        <v>0</v>
      </c>
      <c r="U29" s="87" t="str">
        <f>IF(AND(COUNTRY_INFO!J29&gt;1,COUNTRY_INFO!J29&lt;4), IF(S29/P29*100&lt;&gt;0, IF(T29/P29*100&gt;100,100,T29/P29*100), "-"),0)</f>
        <v>-</v>
      </c>
      <c r="V29" s="81">
        <f>COUNTRY_INFO!O29</f>
        <v>16871.099999999999</v>
      </c>
      <c r="W29" s="74"/>
      <c r="X29" s="74"/>
      <c r="Y29" s="11">
        <f>MAX(SUM('T1'!L29:'T1'!N29),SUM('T2'!J29:'T2'!L29))</f>
        <v>0</v>
      </c>
      <c r="Z29" s="11">
        <f>IF(AND(COUNTRY_INFO!K29&gt;0,COUNTRY_INFO!K29&lt;4),IF(V29&gt;MAX('T1'!M29,'T2'!M29),MAX('T1'!M29,'T2'!M29),V29),0)</f>
        <v>0</v>
      </c>
      <c r="AA29" s="87" t="str">
        <f>IF(AND(COUNTRY_INFO!K29&gt;0,COUNTRY_INFO!K29&lt;4), IF(Y29/V29*100&lt;&gt;0, IF(Z29/V29*100&gt;100,100,Z29/V29*100), "-"),0)</f>
        <v>-</v>
      </c>
    </row>
    <row r="30" spans="1:27" x14ac:dyDescent="0.25">
      <c r="A30" s="10" t="str">
        <f>IF(COUNTRY_INFO!A30=0," ",COUNTRY_INFO!A30)</f>
        <v>Angola</v>
      </c>
      <c r="B30" s="10" t="str">
        <f>IF(COUNTRY_INFO!B30=0," ",COUNTRY_INFO!B30)</f>
        <v>BIE</v>
      </c>
      <c r="C30" s="104" t="str">
        <f>IF(COUNTRY_INFO!C30=0," ",COUNTRY_INFO!C30)</f>
        <v>CUEMBA</v>
      </c>
      <c r="D30" s="81" t="str">
        <f>COUNTRY_INFO!L30</f>
        <v>Unknown</v>
      </c>
      <c r="E30" s="74"/>
      <c r="F30" s="74"/>
      <c r="G30" s="11">
        <f>MAX('MDA1'!M30,'MDA2'!M30)</f>
        <v>0</v>
      </c>
      <c r="H30" s="11">
        <f>IF(AND(COUNTRY_INFO!H30&gt;0,COUNTRY_INFO!H30&lt;4),IF(D30&gt;MAX('MDA1'!M30,'MDA2'!M30),MAX('MDA1'!M30,'MDA2'!M30),D30),0)</f>
        <v>0</v>
      </c>
      <c r="I30" s="87">
        <f>IF(AND(COUNTRY_INFO!H30&gt;0,COUNTRY_INFO!H30&lt;4), IF(G30/D30*100&lt;&gt;0, IF(G30/D30*100&gt;100,100,G30/D30*100), "-"),0)</f>
        <v>0</v>
      </c>
      <c r="J30" s="81" t="str">
        <f>COUNTRY_INFO!M30</f>
        <v>Unknown</v>
      </c>
      <c r="K30" s="74"/>
      <c r="L30" s="74"/>
      <c r="M30" s="11">
        <f>MAX('MDA1'!M30,MAX('MDA3'!I30,'MDA3'!L30)+MAX('MDA3'!J30,'MDA3'!M30))</f>
        <v>0</v>
      </c>
      <c r="N30" s="11">
        <f>IF(AND(COUNTRY_INFO!I30&gt;0,COUNTRY_INFO!I30&lt;4),IF(J30&gt;MAX('MDA1'!M30,MAX('MDA3'!I30,'MDA3'!L30)+MAX('MDA3'!J30,'MDA3'!M30)),MAX('MDA1'!M30,MAX('MDA3'!I30,'MDA3'!L30)+MAX('MDA3'!J30,'MDA3'!M30)),J30),0)</f>
        <v>0</v>
      </c>
      <c r="O30" s="87">
        <f>IF(AND(COUNTRY_INFO!I30&gt;0,COUNTRY_INFO!I30&lt;4), IF(M30/J30*100&lt;&gt;0, IF(M30/J30*100&gt;100,100,M30/J30*100), "-"),0)</f>
        <v>0</v>
      </c>
      <c r="P30" s="81">
        <f>COUNTRY_INFO!N30</f>
        <v>21921</v>
      </c>
      <c r="Q30" s="74"/>
      <c r="R30" s="74"/>
      <c r="S30" s="11">
        <f>SUM(MAX('MDA2'!J30, 'T1'!L30, MAX(T3_R1!K30, T3_R2!K30)), MAX('MDA1'!K30, 'MDA2'!K30, 'T1'!M30, MAX(T3_R1!L30, T3_R2!L30)), MAX('MDA1'!L30, 'MDA2'!L30, 'T1'!N30, MAX(T3_R1!M30, T3_R2!M30)))</f>
        <v>0</v>
      </c>
      <c r="T30" s="11">
        <f>IF(AND(COUNTRY_INFO!J30&gt;1,COUNTRY_INFO!J30&lt;4),IF(P30&gt;SUM(MAX('MDA2'!J30,MAX(T3_R1!K30,T3_R2!K30)),MAX('MDA1'!K30,'MDA2'!K30,'T1'!M30,MAX(T3_R1!L30,T3_R2!L30))),SUM(MAX('MDA2'!J30,MAX(T3_R1!K30,T3_R2!K30)),MAX('MDA1'!K30,'MDA2'!K30,'T1'!M30,MAX(T3_R1!L30,T3_R2!L30))),P30),0)</f>
        <v>0</v>
      </c>
      <c r="U30" s="87" t="str">
        <f>IF(AND(COUNTRY_INFO!J30&gt;1,COUNTRY_INFO!J30&lt;4), IF(S30/P30*100&lt;&gt;0, IF(T30/P30*100&gt;100,100,T30/P30*100), "-"),0)</f>
        <v>-</v>
      </c>
      <c r="V30" s="81">
        <f>COUNTRY_INFO!O30</f>
        <v>12540.6</v>
      </c>
      <c r="W30" s="74"/>
      <c r="X30" s="74"/>
      <c r="Y30" s="11">
        <f>MAX(SUM('T1'!L30:'T1'!N30),SUM('T2'!J30:'T2'!L30))</f>
        <v>0</v>
      </c>
      <c r="Z30" s="11">
        <f>IF(AND(COUNTRY_INFO!K30&gt;0,COUNTRY_INFO!K30&lt;4),IF(V30&gt;MAX('T1'!M30,'T2'!M30),MAX('T1'!M30,'T2'!M30),V30),0)</f>
        <v>0</v>
      </c>
      <c r="AA30" s="87" t="str">
        <f>IF(AND(COUNTRY_INFO!K30&gt;0,COUNTRY_INFO!K30&lt;4), IF(Y30/V30*100&lt;&gt;0, IF(Z30/V30*100&gt;100,100,Z30/V30*100), "-"),0)</f>
        <v>-</v>
      </c>
    </row>
    <row r="31" spans="1:27" x14ac:dyDescent="0.25">
      <c r="A31" s="10" t="str">
        <f>IF(COUNTRY_INFO!A31=0," ",COUNTRY_INFO!A31)</f>
        <v>Angola</v>
      </c>
      <c r="B31" s="10" t="str">
        <f>IF(COUNTRY_INFO!B31=0," ",COUNTRY_INFO!B31)</f>
        <v>BIE</v>
      </c>
      <c r="C31" s="104" t="str">
        <f>IF(COUNTRY_INFO!C31=0," ",COUNTRY_INFO!C31)</f>
        <v>CUNHINGA</v>
      </c>
      <c r="D31" s="81">
        <f>COUNTRY_INFO!L31</f>
        <v>69238</v>
      </c>
      <c r="E31" s="74"/>
      <c r="F31" s="74"/>
      <c r="G31" s="11">
        <f>MAX('MDA1'!M31,'MDA2'!M31)</f>
        <v>0</v>
      </c>
      <c r="H31" s="11">
        <f>IF(AND(COUNTRY_INFO!H31&gt;0,COUNTRY_INFO!H31&lt;4),IF(D31&gt;MAX('MDA1'!M31,'MDA2'!M31),MAX('MDA1'!M31,'MDA2'!M31),D31),0)</f>
        <v>0</v>
      </c>
      <c r="I31" s="87" t="str">
        <f>IF(AND(COUNTRY_INFO!H31&gt;0,COUNTRY_INFO!H31&lt;4), IF(G31/D31*100&lt;&gt;0, IF(G31/D31*100&gt;100,100,G31/D31*100), "-"),0)</f>
        <v>-</v>
      </c>
      <c r="J31" s="81">
        <f>COUNTRY_INFO!M31</f>
        <v>0</v>
      </c>
      <c r="K31" s="74"/>
      <c r="L31" s="74"/>
      <c r="M31" s="11">
        <f>MAX('MDA1'!M31,MAX('MDA3'!I31,'MDA3'!L31)+MAX('MDA3'!J31,'MDA3'!M31))</f>
        <v>0</v>
      </c>
      <c r="N31" s="11">
        <f>IF(AND(COUNTRY_INFO!I31&gt;0,COUNTRY_INFO!I31&lt;4),IF(J31&gt;MAX('MDA1'!M31,MAX('MDA3'!I31,'MDA3'!L31)+MAX('MDA3'!J31,'MDA3'!M31)),MAX('MDA1'!M31,MAX('MDA3'!I31,'MDA3'!L31)+MAX('MDA3'!J31,'MDA3'!M31)),J31),0)</f>
        <v>0</v>
      </c>
      <c r="O31" s="87">
        <f>IF(AND(COUNTRY_INFO!I31&gt;0,COUNTRY_INFO!I31&lt;4), IF(M31/J31*100&lt;&gt;0, IF(M31/J31*100&gt;100,100,M31/J31*100), "-"),0)</f>
        <v>0</v>
      </c>
      <c r="P31" s="81">
        <f>COUNTRY_INFO!N31</f>
        <v>29773</v>
      </c>
      <c r="Q31" s="74"/>
      <c r="R31" s="74"/>
      <c r="S31" s="11">
        <f>SUM(MAX('MDA2'!J31, 'T1'!L31, MAX(T3_R1!K31, T3_R2!K31)), MAX('MDA1'!K31, 'MDA2'!K31, 'T1'!M31, MAX(T3_R1!L31, T3_R2!L31)), MAX('MDA1'!L31, 'MDA2'!L31, 'T1'!N31, MAX(T3_R1!M31, T3_R2!M31)))</f>
        <v>0</v>
      </c>
      <c r="T31" s="11">
        <f>IF(AND(COUNTRY_INFO!J31&gt;1,COUNTRY_INFO!J31&lt;4),IF(P31&gt;SUM(MAX('MDA2'!J31,MAX(T3_R1!K31,T3_R2!K31)),MAX('MDA1'!K31,'MDA2'!K31,'T1'!M31,MAX(T3_R1!L31,T3_R2!L31))),SUM(MAX('MDA2'!J31,MAX(T3_R1!K31,T3_R2!K31)),MAX('MDA1'!K31,'MDA2'!K31,'T1'!M31,MAX(T3_R1!L31,T3_R2!L31))),P31),0)</f>
        <v>0</v>
      </c>
      <c r="U31" s="87" t="str">
        <f>IF(AND(COUNTRY_INFO!J31&gt;1,COUNTRY_INFO!J31&lt;4), IF(S31/P31*100&lt;&gt;0, IF(T31/P31*100&gt;100,100,T31/P31*100), "-"),0)</f>
        <v>-</v>
      </c>
      <c r="V31" s="81">
        <f>COUNTRY_INFO!O31</f>
        <v>17032.7</v>
      </c>
      <c r="W31" s="74"/>
      <c r="X31" s="74"/>
      <c r="Y31" s="11">
        <f>MAX(SUM('T1'!L31:'T1'!N31),SUM('T2'!J31:'T2'!L31))</f>
        <v>0</v>
      </c>
      <c r="Z31" s="11">
        <f>IF(AND(COUNTRY_INFO!K31&gt;0,COUNTRY_INFO!K31&lt;4),IF(V31&gt;MAX('T1'!M31,'T2'!M31),MAX('T1'!M31,'T2'!M31),V31),0)</f>
        <v>0</v>
      </c>
      <c r="AA31" s="87" t="str">
        <f>IF(AND(COUNTRY_INFO!K31&gt;0,COUNTRY_INFO!K31&lt;4), IF(Y31/V31*100&lt;&gt;0, IF(Z31/V31*100&gt;100,100,Z31/V31*100), "-"),0)</f>
        <v>-</v>
      </c>
    </row>
    <row r="32" spans="1:27" x14ac:dyDescent="0.25">
      <c r="A32" s="10" t="str">
        <f>IF(COUNTRY_INFO!A32=0," ",COUNTRY_INFO!A32)</f>
        <v>Angola</v>
      </c>
      <c r="B32" s="10" t="str">
        <f>IF(COUNTRY_INFO!B32=0," ",COUNTRY_INFO!B32)</f>
        <v>BIE</v>
      </c>
      <c r="C32" s="104" t="str">
        <f>IF(COUNTRY_INFO!C32=0," ",COUNTRY_INFO!C32)</f>
        <v>KUITO</v>
      </c>
      <c r="D32" s="81">
        <f>COUNTRY_INFO!L32</f>
        <v>424169</v>
      </c>
      <c r="E32" s="74"/>
      <c r="F32" s="74"/>
      <c r="G32" s="11">
        <f>MAX('MDA1'!M32,'MDA2'!M32)</f>
        <v>0</v>
      </c>
      <c r="H32" s="11">
        <f>IF(AND(COUNTRY_INFO!H32&gt;0,COUNTRY_INFO!H32&lt;4),IF(D32&gt;MAX('MDA1'!M32,'MDA2'!M32),MAX('MDA1'!M32,'MDA2'!M32),D32),0)</f>
        <v>0</v>
      </c>
      <c r="I32" s="87" t="str">
        <f>IF(AND(COUNTRY_INFO!H32&gt;0,COUNTRY_INFO!H32&lt;4), IF(G32/D32*100&lt;&gt;0, IF(G32/D32*100&gt;100,100,G32/D32*100), "-"),0)</f>
        <v>-</v>
      </c>
      <c r="J32" s="81">
        <f>COUNTRY_INFO!M32</f>
        <v>0</v>
      </c>
      <c r="K32" s="74"/>
      <c r="L32" s="74"/>
      <c r="M32" s="11">
        <f>MAX('MDA1'!M32,MAX('MDA3'!I32,'MDA3'!L32)+MAX('MDA3'!J32,'MDA3'!M32))</f>
        <v>0</v>
      </c>
      <c r="N32" s="11">
        <f>IF(AND(COUNTRY_INFO!I32&gt;0,COUNTRY_INFO!I32&lt;4),IF(J32&gt;MAX('MDA1'!M32,MAX('MDA3'!I32,'MDA3'!L32)+MAX('MDA3'!J32,'MDA3'!M32)),MAX('MDA1'!M32,MAX('MDA3'!I32,'MDA3'!L32)+MAX('MDA3'!J32,'MDA3'!M32)),J32),0)</f>
        <v>0</v>
      </c>
      <c r="O32" s="87">
        <f>IF(AND(COUNTRY_INFO!I32&gt;0,COUNTRY_INFO!I32&lt;4), IF(M32/J32*100&lt;&gt;0, IF(M32/J32*100&gt;100,100,M32/J32*100), "-"),0)</f>
        <v>0</v>
      </c>
      <c r="P32" s="81">
        <f>COUNTRY_INFO!N32</f>
        <v>182392</v>
      </c>
      <c r="Q32" s="74"/>
      <c r="R32" s="74"/>
      <c r="S32" s="11">
        <f>SUM(MAX('MDA2'!J32, 'T1'!L32, MAX(T3_R1!K32, T3_R2!K32)), MAX('MDA1'!K32, 'MDA2'!K32, 'T1'!M32, MAX(T3_R1!L32, T3_R2!L32)), MAX('MDA1'!L32, 'MDA2'!L32, 'T1'!N32, MAX(T3_R1!M32, T3_R2!M32)))</f>
        <v>0</v>
      </c>
      <c r="T32" s="11">
        <f>IF(AND(COUNTRY_INFO!J32&gt;1,COUNTRY_INFO!J32&lt;4),IF(P32&gt;SUM(MAX('MDA2'!J32,MAX(T3_R1!K32,T3_R2!K32)),MAX('MDA1'!K32,'MDA2'!K32,'T1'!M32,MAX(T3_R1!L32,T3_R2!L32))),SUM(MAX('MDA2'!J32,MAX(T3_R1!K32,T3_R2!K32)),MAX('MDA1'!K32,'MDA2'!K32,'T1'!M32,MAX(T3_R1!L32,T3_R2!L32))),P32),0)</f>
        <v>0</v>
      </c>
      <c r="U32" s="87" t="str">
        <f>IF(AND(COUNTRY_INFO!J32&gt;1,COUNTRY_INFO!J32&lt;4), IF(S32/P32*100&lt;&gt;0, IF(T32/P32*100&gt;100,100,T32/P32*100), "-"),0)</f>
        <v>-</v>
      </c>
      <c r="V32" s="81">
        <f>COUNTRY_INFO!O32</f>
        <v>104345.5</v>
      </c>
      <c r="W32" s="74"/>
      <c r="X32" s="74"/>
      <c r="Y32" s="11">
        <f>MAX(SUM('T1'!L32:'T1'!N32),SUM('T2'!J32:'T2'!L32))</f>
        <v>0</v>
      </c>
      <c r="Z32" s="11">
        <f>IF(AND(COUNTRY_INFO!K32&gt;0,COUNTRY_INFO!K32&lt;4),IF(V32&gt;MAX('T1'!M32,'T2'!M32),MAX('T1'!M32,'T2'!M32),V32),0)</f>
        <v>0</v>
      </c>
      <c r="AA32" s="87" t="str">
        <f>IF(AND(COUNTRY_INFO!K32&gt;0,COUNTRY_INFO!K32&lt;4), IF(Y32/V32*100&lt;&gt;0, IF(Z32/V32*100&gt;100,100,Z32/V32*100), "-"),0)</f>
        <v>-</v>
      </c>
    </row>
    <row r="33" spans="1:27" x14ac:dyDescent="0.25">
      <c r="A33" s="10" t="str">
        <f>IF(COUNTRY_INFO!A33=0," ",COUNTRY_INFO!A33)</f>
        <v>Angola</v>
      </c>
      <c r="B33" s="10" t="str">
        <f>IF(COUNTRY_INFO!B33=0," ",COUNTRY_INFO!B33)</f>
        <v>BIE</v>
      </c>
      <c r="C33" s="104" t="str">
        <f>IF(COUNTRY_INFO!C33=0," ",COUNTRY_INFO!C33)</f>
        <v>NHAREA</v>
      </c>
      <c r="D33" s="81">
        <f>COUNTRY_INFO!L33</f>
        <v>113651</v>
      </c>
      <c r="E33" s="74"/>
      <c r="F33" s="74"/>
      <c r="G33" s="11">
        <f>MAX('MDA1'!M33,'MDA2'!M33)</f>
        <v>0</v>
      </c>
      <c r="H33" s="11">
        <f>IF(AND(COUNTRY_INFO!H33&gt;0,COUNTRY_INFO!H33&lt;4),IF(D33&gt;MAX('MDA1'!M33,'MDA2'!M33),MAX('MDA1'!M33,'MDA2'!M33),D33),0)</f>
        <v>0</v>
      </c>
      <c r="I33" s="87" t="str">
        <f>IF(AND(COUNTRY_INFO!H33&gt;0,COUNTRY_INFO!H33&lt;4), IF(G33/D33*100&lt;&gt;0, IF(G33/D33*100&gt;100,100,G33/D33*100), "-"),0)</f>
        <v>-</v>
      </c>
      <c r="J33" s="81">
        <f>COUNTRY_INFO!M33</f>
        <v>0</v>
      </c>
      <c r="K33" s="74"/>
      <c r="L33" s="74"/>
      <c r="M33" s="11">
        <f>MAX('MDA1'!M33,MAX('MDA3'!I33,'MDA3'!L33)+MAX('MDA3'!J33,'MDA3'!M33))</f>
        <v>0</v>
      </c>
      <c r="N33" s="11">
        <f>IF(AND(COUNTRY_INFO!I33&gt;0,COUNTRY_INFO!I33&lt;4),IF(J33&gt;MAX('MDA1'!M33,MAX('MDA3'!I33,'MDA3'!L33)+MAX('MDA3'!J33,'MDA3'!M33)),MAX('MDA1'!M33,MAX('MDA3'!I33,'MDA3'!L33)+MAX('MDA3'!J33,'MDA3'!M33)),J33),0)</f>
        <v>0</v>
      </c>
      <c r="O33" s="87">
        <f>IF(AND(COUNTRY_INFO!I33&gt;0,COUNTRY_INFO!I33&lt;4), IF(M33/J33*100&lt;&gt;0, IF(M33/J33*100&gt;100,100,M33/J33*100), "-"),0)</f>
        <v>0</v>
      </c>
      <c r="P33" s="81">
        <f>COUNTRY_INFO!N33</f>
        <v>48870</v>
      </c>
      <c r="Q33" s="74"/>
      <c r="R33" s="74"/>
      <c r="S33" s="11">
        <f>SUM(MAX('MDA2'!J33, 'T1'!L33, MAX(T3_R1!K33, T3_R2!K33)), MAX('MDA1'!K33, 'MDA2'!K33, 'T1'!M33, MAX(T3_R1!L33, T3_R2!L33)), MAX('MDA1'!L33, 'MDA2'!L33, 'T1'!N33, MAX(T3_R1!M33, T3_R2!M33)))</f>
        <v>0</v>
      </c>
      <c r="T33" s="11">
        <f>IF(AND(COUNTRY_INFO!J33&gt;1,COUNTRY_INFO!J33&lt;4),IF(P33&gt;SUM(MAX('MDA2'!J33,MAX(T3_R1!K33,T3_R2!K33)),MAX('MDA1'!K33,'MDA2'!K33,'T1'!M33,MAX(T3_R1!L33,T3_R2!L33))),SUM(MAX('MDA2'!J33,MAX(T3_R1!K33,T3_R2!K33)),MAX('MDA1'!K33,'MDA2'!K33,'T1'!M33,MAX(T3_R1!L33,T3_R2!L33))),P33),0)</f>
        <v>0</v>
      </c>
      <c r="U33" s="87" t="str">
        <f>IF(AND(COUNTRY_INFO!J33&gt;1,COUNTRY_INFO!J33&lt;4), IF(S33/P33*100&lt;&gt;0, IF(T33/P33*100&gt;100,100,T33/P33*100), "-"),0)</f>
        <v>-</v>
      </c>
      <c r="V33" s="81">
        <f>COUNTRY_INFO!O33</f>
        <v>27958</v>
      </c>
      <c r="W33" s="74"/>
      <c r="X33" s="74"/>
      <c r="Y33" s="11">
        <f>MAX(SUM('T1'!L33:'T1'!N33),SUM('T2'!J33:'T2'!L33))</f>
        <v>0</v>
      </c>
      <c r="Z33" s="11">
        <f>IF(AND(COUNTRY_INFO!K33&gt;0,COUNTRY_INFO!K33&lt;4),IF(V33&gt;MAX('T1'!M33,'T2'!M33),MAX('T1'!M33,'T2'!M33),V33),0)</f>
        <v>0</v>
      </c>
      <c r="AA33" s="87" t="str">
        <f>IF(AND(COUNTRY_INFO!K33&gt;0,COUNTRY_INFO!K33&lt;4), IF(Y33/V33*100&lt;&gt;0, IF(Z33/V33*100&gt;100,100,Z33/V33*100), "-"),0)</f>
        <v>-</v>
      </c>
    </row>
    <row r="34" spans="1:27" x14ac:dyDescent="0.25">
      <c r="A34" s="10" t="str">
        <f>IF(COUNTRY_INFO!A34=0," ",COUNTRY_INFO!A34)</f>
        <v>Angola</v>
      </c>
      <c r="B34" s="10" t="str">
        <f>IF(COUNTRY_INFO!B34=0," ",COUNTRY_INFO!B34)</f>
        <v>CABINDA</v>
      </c>
      <c r="C34" s="104" t="str">
        <f>IF(COUNTRY_INFO!C34=0," ",COUNTRY_INFO!C34)</f>
        <v>BELIZE</v>
      </c>
      <c r="D34" s="81" t="str">
        <f>COUNTRY_INFO!L34</f>
        <v>Unknown</v>
      </c>
      <c r="E34" s="74"/>
      <c r="F34" s="74"/>
      <c r="G34" s="11">
        <f>MAX('MDA1'!M34,'MDA2'!M34)</f>
        <v>0</v>
      </c>
      <c r="H34" s="11">
        <f>IF(AND(COUNTRY_INFO!H34&gt;0,COUNTRY_INFO!H34&lt;4),IF(D34&gt;MAX('MDA1'!M34,'MDA2'!M34),MAX('MDA1'!M34,'MDA2'!M34),D34),0)</f>
        <v>0</v>
      </c>
      <c r="I34" s="87">
        <f>IF(AND(COUNTRY_INFO!H34&gt;0,COUNTRY_INFO!H34&lt;4), IF(G34/D34*100&lt;&gt;0, IF(G34/D34*100&gt;100,100,G34/D34*100), "-"),0)</f>
        <v>0</v>
      </c>
      <c r="J34" s="81">
        <f>COUNTRY_INFO!M34</f>
        <v>0</v>
      </c>
      <c r="K34" s="74"/>
      <c r="L34" s="74"/>
      <c r="M34" s="11">
        <f>MAX('MDA1'!M34,MAX('MDA3'!I34,'MDA3'!L34)+MAX('MDA3'!J34,'MDA3'!M34))</f>
        <v>0</v>
      </c>
      <c r="N34" s="11">
        <f>IF(AND(COUNTRY_INFO!I34&gt;0,COUNTRY_INFO!I34&lt;4),IF(J34&gt;MAX('MDA1'!M34,MAX('MDA3'!I34,'MDA3'!L34)+MAX('MDA3'!J34,'MDA3'!M34)),MAX('MDA1'!M34,MAX('MDA3'!I34,'MDA3'!L34)+MAX('MDA3'!J34,'MDA3'!M34)),J34),0)</f>
        <v>0</v>
      </c>
      <c r="O34" s="87">
        <f>IF(AND(COUNTRY_INFO!I34&gt;0,COUNTRY_INFO!I34&lt;4), IF(M34/J34*100&lt;&gt;0, IF(M34/J34*100&gt;100,100,M34/J34*100), "-"),0)</f>
        <v>0</v>
      </c>
      <c r="P34" s="81">
        <f>COUNTRY_INFO!N34</f>
        <v>8365</v>
      </c>
      <c r="Q34" s="74"/>
      <c r="R34" s="74"/>
      <c r="S34" s="11">
        <f>SUM(MAX('MDA2'!J34, 'T1'!L34, MAX(T3_R1!K34, T3_R2!K34)), MAX('MDA1'!K34, 'MDA2'!K34, 'T1'!M34, MAX(T3_R1!L34, T3_R2!L34)), MAX('MDA1'!L34, 'MDA2'!L34, 'T1'!N34, MAX(T3_R1!M34, T3_R2!M34)))</f>
        <v>0</v>
      </c>
      <c r="T34" s="11">
        <f>IF(AND(COUNTRY_INFO!J34&gt;1,COUNTRY_INFO!J34&lt;4),IF(P34&gt;SUM(MAX('MDA2'!J34,MAX(T3_R1!K34,T3_R2!K34)),MAX('MDA1'!K34,'MDA2'!K34,'T1'!M34,MAX(T3_R1!L34,T3_R2!L34))),SUM(MAX('MDA2'!J34,MAX(T3_R1!K34,T3_R2!K34)),MAX('MDA1'!K34,'MDA2'!K34,'T1'!M34,MAX(T3_R1!L34,T3_R2!L34))),P34),0)</f>
        <v>0</v>
      </c>
      <c r="U34" s="87" t="str">
        <f>IF(AND(COUNTRY_INFO!J34&gt;1,COUNTRY_INFO!J34&lt;4), IF(S34/P34*100&lt;&gt;0, IF(T34/P34*100&gt;100,100,T34/P34*100), "-"),0)</f>
        <v>-</v>
      </c>
      <c r="V34" s="81">
        <f>COUNTRY_INFO!O34</f>
        <v>4785.7000000000007</v>
      </c>
      <c r="W34" s="74"/>
      <c r="X34" s="74"/>
      <c r="Y34" s="11">
        <f>MAX(SUM('T1'!L34:'T1'!N34),SUM('T2'!J34:'T2'!L34))</f>
        <v>0</v>
      </c>
      <c r="Z34" s="11">
        <f>IF(AND(COUNTRY_INFO!K34&gt;0,COUNTRY_INFO!K34&lt;4),IF(V34&gt;MAX('T1'!M34,'T2'!M34),MAX('T1'!M34,'T2'!M34),V34),0)</f>
        <v>0</v>
      </c>
      <c r="AA34" s="87" t="str">
        <f>IF(AND(COUNTRY_INFO!K34&gt;0,COUNTRY_INFO!K34&lt;4), IF(Y34/V34*100&lt;&gt;0, IF(Z34/V34*100&gt;100,100,Z34/V34*100), "-"),0)</f>
        <v>-</v>
      </c>
    </row>
    <row r="35" spans="1:27" x14ac:dyDescent="0.25">
      <c r="A35" s="10" t="str">
        <f>IF(COUNTRY_INFO!A35=0," ",COUNTRY_INFO!A35)</f>
        <v>Angola</v>
      </c>
      <c r="B35" s="10" t="str">
        <f>IF(COUNTRY_INFO!B35=0," ",COUNTRY_INFO!B35)</f>
        <v>CABINDA</v>
      </c>
      <c r="C35" s="104" t="str">
        <f>IF(COUNTRY_INFO!C35=0," ",COUNTRY_INFO!C35)</f>
        <v>BUCO ZAU</v>
      </c>
      <c r="D35" s="81" t="str">
        <f>COUNTRY_INFO!L35</f>
        <v>Unknown</v>
      </c>
      <c r="E35" s="74"/>
      <c r="F35" s="74"/>
      <c r="G35" s="11">
        <f>MAX('MDA1'!M35,'MDA2'!M35)</f>
        <v>0</v>
      </c>
      <c r="H35" s="11">
        <f>IF(AND(COUNTRY_INFO!H35&gt;0,COUNTRY_INFO!H35&lt;4),IF(D35&gt;MAX('MDA1'!M35,'MDA2'!M35),MAX('MDA1'!M35,'MDA2'!M35),D35),0)</f>
        <v>0</v>
      </c>
      <c r="I35" s="87">
        <f>IF(AND(COUNTRY_INFO!H35&gt;0,COUNTRY_INFO!H35&lt;4), IF(G35/D35*100&lt;&gt;0, IF(G35/D35*100&gt;100,100,G35/D35*100), "-"),0)</f>
        <v>0</v>
      </c>
      <c r="J35" s="81">
        <f>COUNTRY_INFO!M35</f>
        <v>0</v>
      </c>
      <c r="K35" s="74"/>
      <c r="L35" s="74"/>
      <c r="M35" s="11">
        <f>MAX('MDA1'!M35,MAX('MDA3'!I35,'MDA3'!L35)+MAX('MDA3'!J35,'MDA3'!M35))</f>
        <v>0</v>
      </c>
      <c r="N35" s="11">
        <f>IF(AND(COUNTRY_INFO!I35&gt;0,COUNTRY_INFO!I35&lt;4),IF(J35&gt;MAX('MDA1'!M35,MAX('MDA3'!I35,'MDA3'!L35)+MAX('MDA3'!J35,'MDA3'!M35)),MAX('MDA1'!M35,MAX('MDA3'!I35,'MDA3'!L35)+MAX('MDA3'!J35,'MDA3'!M35)),J35),0)</f>
        <v>0</v>
      </c>
      <c r="O35" s="87">
        <f>IF(AND(COUNTRY_INFO!I35&gt;0,COUNTRY_INFO!I35&lt;4), IF(M35/J35*100&lt;&gt;0, IF(M35/J35*100&gt;100,100,M35/J35*100), "-"),0)</f>
        <v>0</v>
      </c>
      <c r="P35" s="81">
        <f>COUNTRY_INFO!N35</f>
        <v>14554</v>
      </c>
      <c r="Q35" s="74"/>
      <c r="R35" s="74"/>
      <c r="S35" s="11">
        <f>SUM(MAX('MDA2'!J35, 'T1'!L35, MAX(T3_R1!K35, T3_R2!K35)), MAX('MDA1'!K35, 'MDA2'!K35, 'T1'!M35, MAX(T3_R1!L35, T3_R2!L35)), MAX('MDA1'!L35, 'MDA2'!L35, 'T1'!N35, MAX(T3_R1!M35, T3_R2!M35)))</f>
        <v>0</v>
      </c>
      <c r="T35" s="11">
        <f>IF(AND(COUNTRY_INFO!J35&gt;1,COUNTRY_INFO!J35&lt;4),IF(P35&gt;SUM(MAX('MDA2'!J35,MAX(T3_R1!K35,T3_R2!K35)),MAX('MDA1'!K35,'MDA2'!K35,'T1'!M35,MAX(T3_R1!L35,T3_R2!L35))),SUM(MAX('MDA2'!J35,MAX(T3_R1!K35,T3_R2!K35)),MAX('MDA1'!K35,'MDA2'!K35,'T1'!M35,MAX(T3_R1!L35,T3_R2!L35))),P35),0)</f>
        <v>0</v>
      </c>
      <c r="U35" s="87" t="str">
        <f>IF(AND(COUNTRY_INFO!J35&gt;1,COUNTRY_INFO!J35&lt;4), IF(S35/P35*100&lt;&gt;0, IF(T35/P35*100&gt;100,100,T35/P35*100), "-"),0)</f>
        <v>-</v>
      </c>
      <c r="V35" s="81">
        <f>COUNTRY_INFO!O35</f>
        <v>8326.2999999999993</v>
      </c>
      <c r="W35" s="74"/>
      <c r="X35" s="74"/>
      <c r="Y35" s="11">
        <f>MAX(SUM('T1'!L35:'T1'!N35),SUM('T2'!J35:'T2'!L35))</f>
        <v>0</v>
      </c>
      <c r="Z35" s="11">
        <f>IF(AND(COUNTRY_INFO!K35&gt;0,COUNTRY_INFO!K35&lt;4),IF(V35&gt;MAX('T1'!M35,'T2'!M35),MAX('T1'!M35,'T2'!M35),V35),0)</f>
        <v>0</v>
      </c>
      <c r="AA35" s="87" t="str">
        <f>IF(AND(COUNTRY_INFO!K35&gt;0,COUNTRY_INFO!K35&lt;4), IF(Y35/V35*100&lt;&gt;0, IF(Z35/V35*100&gt;100,100,Z35/V35*100), "-"),0)</f>
        <v>-</v>
      </c>
    </row>
    <row r="36" spans="1:27" x14ac:dyDescent="0.25">
      <c r="A36" s="10" t="str">
        <f>IF(COUNTRY_INFO!A36=0," ",COUNTRY_INFO!A36)</f>
        <v>Angola</v>
      </c>
      <c r="B36" s="10" t="str">
        <f>IF(COUNTRY_INFO!B36=0," ",COUNTRY_INFO!B36)</f>
        <v>CABINDA</v>
      </c>
      <c r="C36" s="104" t="str">
        <f>IF(COUNTRY_INFO!C36=0," ",COUNTRY_INFO!C36)</f>
        <v>CABINDA</v>
      </c>
      <c r="D36" s="81" t="str">
        <f>COUNTRY_INFO!L36</f>
        <v>Unknown</v>
      </c>
      <c r="E36" s="74"/>
      <c r="F36" s="74"/>
      <c r="G36" s="11">
        <f>MAX('MDA1'!M36,'MDA2'!M36)</f>
        <v>0</v>
      </c>
      <c r="H36" s="11">
        <f>IF(AND(COUNTRY_INFO!H36&gt;0,COUNTRY_INFO!H36&lt;4),IF(D36&gt;MAX('MDA1'!M36,'MDA2'!M36),MAX('MDA1'!M36,'MDA2'!M36),D36),0)</f>
        <v>0</v>
      </c>
      <c r="I36" s="87">
        <f>IF(AND(COUNTRY_INFO!H36&gt;0,COUNTRY_INFO!H36&lt;4), IF(G36/D36*100&lt;&gt;0, IF(G36/D36*100&gt;100,100,G36/D36*100), "-"),0)</f>
        <v>0</v>
      </c>
      <c r="J36" s="81">
        <f>COUNTRY_INFO!M36</f>
        <v>0</v>
      </c>
      <c r="K36" s="74"/>
      <c r="L36" s="74"/>
      <c r="M36" s="11">
        <f>MAX('MDA1'!M36,MAX('MDA3'!I36,'MDA3'!L36)+MAX('MDA3'!J36,'MDA3'!M36))</f>
        <v>0</v>
      </c>
      <c r="N36" s="11">
        <f>IF(AND(COUNTRY_INFO!I36&gt;0,COUNTRY_INFO!I36&lt;4),IF(J36&gt;MAX('MDA1'!M36,MAX('MDA3'!I36,'MDA3'!L36)+MAX('MDA3'!J36,'MDA3'!M36)),MAX('MDA1'!M36,MAX('MDA3'!I36,'MDA3'!L36)+MAX('MDA3'!J36,'MDA3'!M36)),J36),0)</f>
        <v>0</v>
      </c>
      <c r="O36" s="87">
        <f>IF(AND(COUNTRY_INFO!I36&gt;0,COUNTRY_INFO!I36&lt;4), IF(M36/J36*100&lt;&gt;0, IF(M36/J36*100&gt;100,100,M36/J36*100), "-"),0)</f>
        <v>0</v>
      </c>
      <c r="P36" s="81">
        <f>COUNTRY_INFO!N36</f>
        <v>257231</v>
      </c>
      <c r="Q36" s="74"/>
      <c r="R36" s="74"/>
      <c r="S36" s="11">
        <f>SUM(MAX('MDA2'!J36, 'T1'!L36, MAX(T3_R1!K36, T3_R2!K36)), MAX('MDA1'!K36, 'MDA2'!K36, 'T1'!M36, MAX(T3_R1!L36, T3_R2!L36)), MAX('MDA1'!L36, 'MDA2'!L36, 'T1'!N36, MAX(T3_R1!M36, T3_R2!M36)))</f>
        <v>0</v>
      </c>
      <c r="T36" s="11">
        <f>IF(AND(COUNTRY_INFO!J36&gt;1,COUNTRY_INFO!J36&lt;4),IF(P36&gt;SUM(MAX('MDA2'!J36,MAX(T3_R1!K36,T3_R2!K36)),MAX('MDA1'!K36,'MDA2'!K36,'T1'!M36,MAX(T3_R1!L36,T3_R2!L36))),SUM(MAX('MDA2'!J36,MAX(T3_R1!K36,T3_R2!K36)),MAX('MDA1'!K36,'MDA2'!K36,'T1'!M36,MAX(T3_R1!L36,T3_R2!L36))),P36),0)</f>
        <v>0</v>
      </c>
      <c r="U36" s="87" t="str">
        <f>IF(AND(COUNTRY_INFO!J36&gt;1,COUNTRY_INFO!J36&lt;4), IF(S36/P36*100&lt;&gt;0, IF(T36/P36*100&gt;100,100,T36/P36*100), "-"),0)</f>
        <v>-</v>
      </c>
      <c r="V36" s="81">
        <f>COUNTRY_INFO!O36</f>
        <v>147159.70000000001</v>
      </c>
      <c r="W36" s="74"/>
      <c r="X36" s="74"/>
      <c r="Y36" s="11">
        <f>MAX(SUM('T1'!L36:'T1'!N36),SUM('T2'!J36:'T2'!L36))</f>
        <v>0</v>
      </c>
      <c r="Z36" s="11">
        <f>IF(AND(COUNTRY_INFO!K36&gt;0,COUNTRY_INFO!K36&lt;4),IF(V36&gt;MAX('T1'!M36,'T2'!M36),MAX('T1'!M36,'T2'!M36),V36),0)</f>
        <v>0</v>
      </c>
      <c r="AA36" s="87" t="str">
        <f>IF(AND(COUNTRY_INFO!K36&gt;0,COUNTRY_INFO!K36&lt;4), IF(Y36/V36*100&lt;&gt;0, IF(Z36/V36*100&gt;100,100,Z36/V36*100), "-"),0)</f>
        <v>-</v>
      </c>
    </row>
    <row r="37" spans="1:27" x14ac:dyDescent="0.25">
      <c r="A37" s="10" t="str">
        <f>IF(COUNTRY_INFO!A37=0," ",COUNTRY_INFO!A37)</f>
        <v>Angola</v>
      </c>
      <c r="B37" s="10" t="str">
        <f>IF(COUNTRY_INFO!B37=0," ",COUNTRY_INFO!B37)</f>
        <v>CABINDA</v>
      </c>
      <c r="C37" s="104" t="str">
        <f>IF(COUNTRY_INFO!C37=0," ",COUNTRY_INFO!C37)</f>
        <v>CACONGO</v>
      </c>
      <c r="D37" s="81" t="str">
        <f>COUNTRY_INFO!L37</f>
        <v>Unknown</v>
      </c>
      <c r="E37" s="74"/>
      <c r="F37" s="74"/>
      <c r="G37" s="11">
        <f>MAX('MDA1'!M37,'MDA2'!M37)</f>
        <v>0</v>
      </c>
      <c r="H37" s="11">
        <f>IF(AND(COUNTRY_INFO!H37&gt;0,COUNTRY_INFO!H37&lt;4),IF(D37&gt;MAX('MDA1'!M37,'MDA2'!M37),MAX('MDA1'!M37,'MDA2'!M37),D37),0)</f>
        <v>0</v>
      </c>
      <c r="I37" s="87">
        <f>IF(AND(COUNTRY_INFO!H37&gt;0,COUNTRY_INFO!H37&lt;4), IF(G37/D37*100&lt;&gt;0, IF(G37/D37*100&gt;100,100,G37/D37*100), "-"),0)</f>
        <v>0</v>
      </c>
      <c r="J37" s="81">
        <f>COUNTRY_INFO!M37</f>
        <v>0</v>
      </c>
      <c r="K37" s="74"/>
      <c r="L37" s="74"/>
      <c r="M37" s="11">
        <f>MAX('MDA1'!M37,MAX('MDA3'!I37,'MDA3'!L37)+MAX('MDA3'!J37,'MDA3'!M37))</f>
        <v>0</v>
      </c>
      <c r="N37" s="11">
        <f>IF(AND(COUNTRY_INFO!I37&gt;0,COUNTRY_INFO!I37&lt;4),IF(J37&gt;MAX('MDA1'!M37,MAX('MDA3'!I37,'MDA3'!L37)+MAX('MDA3'!J37,'MDA3'!M37)),MAX('MDA1'!M37,MAX('MDA3'!I37,'MDA3'!L37)+MAX('MDA3'!J37,'MDA3'!M37)),J37),0)</f>
        <v>0</v>
      </c>
      <c r="O37" s="87">
        <f>IF(AND(COUNTRY_INFO!I37&gt;0,COUNTRY_INFO!I37&lt;4), IF(M37/J37*100&lt;&gt;0, IF(M37/J37*100&gt;100,100,M37/J37*100), "-"),0)</f>
        <v>0</v>
      </c>
      <c r="P37" s="81">
        <f>COUNTRY_INFO!N37</f>
        <v>15815</v>
      </c>
      <c r="Q37" s="74"/>
      <c r="R37" s="74"/>
      <c r="S37" s="11">
        <f>SUM(MAX('MDA2'!J37, 'T1'!L37, MAX(T3_R1!K37, T3_R2!K37)), MAX('MDA1'!K37, 'MDA2'!K37, 'T1'!M37, MAX(T3_R1!L37, T3_R2!L37)), MAX('MDA1'!L37, 'MDA2'!L37, 'T1'!N37, MAX(T3_R1!M37, T3_R2!M37)))</f>
        <v>0</v>
      </c>
      <c r="T37" s="11">
        <f>IF(AND(COUNTRY_INFO!J37&gt;1,COUNTRY_INFO!J37&lt;4),IF(P37&gt;SUM(MAX('MDA2'!J37,MAX(T3_R1!K37,T3_R2!K37)),MAX('MDA1'!K37,'MDA2'!K37,'T1'!M37,MAX(T3_R1!L37,T3_R2!L37))),SUM(MAX('MDA2'!J37,MAX(T3_R1!K37,T3_R2!K37)),MAX('MDA1'!K37,'MDA2'!K37,'T1'!M37,MAX(T3_R1!L37,T3_R2!L37))),P37),0)</f>
        <v>0</v>
      </c>
      <c r="U37" s="87" t="str">
        <f>IF(AND(COUNTRY_INFO!J37&gt;1,COUNTRY_INFO!J37&lt;4), IF(S37/P37*100&lt;&gt;0, IF(T37/P37*100&gt;100,100,T37/P37*100), "-"),0)</f>
        <v>-</v>
      </c>
      <c r="V37" s="81">
        <f>COUNTRY_INFO!O37</f>
        <v>9047.4</v>
      </c>
      <c r="W37" s="74"/>
      <c r="X37" s="74"/>
      <c r="Y37" s="11">
        <f>MAX(SUM('T1'!L37:'T1'!N37),SUM('T2'!J37:'T2'!L37))</f>
        <v>0</v>
      </c>
      <c r="Z37" s="11">
        <f>IF(AND(COUNTRY_INFO!K37&gt;0,COUNTRY_INFO!K37&lt;4),IF(V37&gt;MAX('T1'!M37,'T2'!M37),MAX('T1'!M37,'T2'!M37),V37),0)</f>
        <v>0</v>
      </c>
      <c r="AA37" s="87" t="str">
        <f>IF(AND(COUNTRY_INFO!K37&gt;0,COUNTRY_INFO!K37&lt;4), IF(Y37/V37*100&lt;&gt;0, IF(Z37/V37*100&gt;100,100,Z37/V37*100), "-"),0)</f>
        <v>-</v>
      </c>
    </row>
    <row r="38" spans="1:27" x14ac:dyDescent="0.25">
      <c r="A38" s="10" t="str">
        <f>IF(COUNTRY_INFO!A38=0," ",COUNTRY_INFO!A38)</f>
        <v>Angola</v>
      </c>
      <c r="B38" s="10" t="str">
        <f>IF(COUNTRY_INFO!B38=0," ",COUNTRY_INFO!B38)</f>
        <v>CUNENE</v>
      </c>
      <c r="C38" s="104" t="str">
        <f>IF(COUNTRY_INFO!C38=0," ",COUNTRY_INFO!C38)</f>
        <v>CAHAMA</v>
      </c>
      <c r="D38" s="81" t="str">
        <f>COUNTRY_INFO!L38</f>
        <v>Unknown</v>
      </c>
      <c r="E38" s="74"/>
      <c r="F38" s="74"/>
      <c r="G38" s="11">
        <f>MAX('MDA1'!M38,'MDA2'!M38)</f>
        <v>0</v>
      </c>
      <c r="H38" s="11">
        <f>IF(AND(COUNTRY_INFO!H38&gt;0,COUNTRY_INFO!H38&lt;4),IF(D38&gt;MAX('MDA1'!M38,'MDA2'!M38),MAX('MDA1'!M38,'MDA2'!M38),D38),0)</f>
        <v>0</v>
      </c>
      <c r="I38" s="87">
        <f>IF(AND(COUNTRY_INFO!H38&gt;0,COUNTRY_INFO!H38&lt;4), IF(G38/D38*100&lt;&gt;0, IF(G38/D38*100&gt;100,100,G38/D38*100), "-"),0)</f>
        <v>0</v>
      </c>
      <c r="J38" s="81">
        <f>COUNTRY_INFO!M38</f>
        <v>0</v>
      </c>
      <c r="K38" s="74"/>
      <c r="L38" s="74"/>
      <c r="M38" s="11">
        <f>MAX('MDA1'!M38,MAX('MDA3'!I38,'MDA3'!L38)+MAX('MDA3'!J38,'MDA3'!M38))</f>
        <v>0</v>
      </c>
      <c r="N38" s="11">
        <f>IF(AND(COUNTRY_INFO!I38&gt;0,COUNTRY_INFO!I38&lt;4),IF(J38&gt;MAX('MDA1'!M38,MAX('MDA3'!I38,'MDA3'!L38)+MAX('MDA3'!J38,'MDA3'!M38)),MAX('MDA1'!M38,MAX('MDA3'!I38,'MDA3'!L38)+MAX('MDA3'!J38,'MDA3'!M38)),J38),0)</f>
        <v>0</v>
      </c>
      <c r="O38" s="87">
        <f>IF(AND(COUNTRY_INFO!I38&gt;0,COUNTRY_INFO!I38&lt;4), IF(M38/J38*100&lt;&gt;0, IF(M38/J38*100&gt;100,100,M38/J38*100), "-"),0)</f>
        <v>0</v>
      </c>
      <c r="P38" s="81">
        <f>COUNTRY_INFO!N38</f>
        <v>29710</v>
      </c>
      <c r="Q38" s="74"/>
      <c r="R38" s="74"/>
      <c r="S38" s="11">
        <f>SUM(MAX('MDA2'!J38, 'T1'!L38, MAX(T3_R1!K38, T3_R2!K38)), MAX('MDA1'!K38, 'MDA2'!K38, 'T1'!M38, MAX(T3_R1!L38, T3_R2!L38)), MAX('MDA1'!L38, 'MDA2'!L38, 'T1'!N38, MAX(T3_R1!M38, T3_R2!M38)))</f>
        <v>0</v>
      </c>
      <c r="T38" s="11">
        <f>IF(AND(COUNTRY_INFO!J38&gt;1,COUNTRY_INFO!J38&lt;4),IF(P38&gt;SUM(MAX('MDA2'!J38,MAX(T3_R1!K38,T3_R2!K38)),MAX('MDA1'!K38,'MDA2'!K38,'T1'!M38,MAX(T3_R1!L38,T3_R2!L38))),SUM(MAX('MDA2'!J38,MAX(T3_R1!K38,T3_R2!K38)),MAX('MDA1'!K38,'MDA2'!K38,'T1'!M38,MAX(T3_R1!L38,T3_R2!L38))),P38),0)</f>
        <v>0</v>
      </c>
      <c r="U38" s="87" t="str">
        <f>IF(AND(COUNTRY_INFO!J38&gt;1,COUNTRY_INFO!J38&lt;4), IF(S38/P38*100&lt;&gt;0, IF(T38/P38*100&gt;100,100,T38/P38*100), "-"),0)</f>
        <v>-</v>
      </c>
      <c r="V38" s="81">
        <f>COUNTRY_INFO!O38</f>
        <v>16997</v>
      </c>
      <c r="W38" s="74"/>
      <c r="X38" s="74"/>
      <c r="Y38" s="11">
        <f>MAX(SUM('T1'!L38:'T1'!N38),SUM('T2'!J38:'T2'!L38))</f>
        <v>0</v>
      </c>
      <c r="Z38" s="11">
        <f>IF(AND(COUNTRY_INFO!K38&gt;0,COUNTRY_INFO!K38&lt;4),IF(V38&gt;MAX('T1'!M38,'T2'!M38),MAX('T1'!M38,'T2'!M38),V38),0)</f>
        <v>0</v>
      </c>
      <c r="AA38" s="87" t="str">
        <f>IF(AND(COUNTRY_INFO!K38&gt;0,COUNTRY_INFO!K38&lt;4), IF(Y38/V38*100&lt;&gt;0, IF(Z38/V38*100&gt;100,100,Z38/V38*100), "-"),0)</f>
        <v>-</v>
      </c>
    </row>
    <row r="39" spans="1:27" x14ac:dyDescent="0.25">
      <c r="A39" s="10" t="str">
        <f>IF(COUNTRY_INFO!A39=0," ",COUNTRY_INFO!A39)</f>
        <v>Angola</v>
      </c>
      <c r="B39" s="10" t="str">
        <f>IF(COUNTRY_INFO!B39=0," ",COUNTRY_INFO!B39)</f>
        <v>CUNENE</v>
      </c>
      <c r="C39" s="104" t="str">
        <f>IF(COUNTRY_INFO!C39=0," ",COUNTRY_INFO!C39)</f>
        <v>CUANHAMA</v>
      </c>
      <c r="D39" s="81" t="str">
        <f>COUNTRY_INFO!L39</f>
        <v>Unknown</v>
      </c>
      <c r="E39" s="74"/>
      <c r="F39" s="74"/>
      <c r="G39" s="11">
        <f>MAX('MDA1'!M39,'MDA2'!M39)</f>
        <v>0</v>
      </c>
      <c r="H39" s="11">
        <f>IF(AND(COUNTRY_INFO!H39&gt;0,COUNTRY_INFO!H39&lt;4),IF(D39&gt;MAX('MDA1'!M39,'MDA2'!M39),MAX('MDA1'!M39,'MDA2'!M39),D39),0)</f>
        <v>0</v>
      </c>
      <c r="I39" s="87">
        <f>IF(AND(COUNTRY_INFO!H39&gt;0,COUNTRY_INFO!H39&lt;4), IF(G39/D39*100&lt;&gt;0, IF(G39/D39*100&gt;100,100,G39/D39*100), "-"),0)</f>
        <v>0</v>
      </c>
      <c r="J39" s="81">
        <f>COUNTRY_INFO!M39</f>
        <v>0</v>
      </c>
      <c r="K39" s="74"/>
      <c r="L39" s="74"/>
      <c r="M39" s="11">
        <f>MAX('MDA1'!M39,MAX('MDA3'!I39,'MDA3'!L39)+MAX('MDA3'!J39,'MDA3'!M39))</f>
        <v>0</v>
      </c>
      <c r="N39" s="11">
        <f>IF(AND(COUNTRY_INFO!I39&gt;0,COUNTRY_INFO!I39&lt;4),IF(J39&gt;MAX('MDA1'!M39,MAX('MDA3'!I39,'MDA3'!L39)+MAX('MDA3'!J39,'MDA3'!M39)),MAX('MDA1'!M39,MAX('MDA3'!I39,'MDA3'!L39)+MAX('MDA3'!J39,'MDA3'!M39)),J39),0)</f>
        <v>0</v>
      </c>
      <c r="O39" s="87">
        <f>IF(AND(COUNTRY_INFO!I39&gt;0,COUNTRY_INFO!I39&lt;4), IF(M39/J39*100&lt;&gt;0, IF(M39/J39*100&gt;100,100,M39/J39*100), "-"),0)</f>
        <v>0</v>
      </c>
      <c r="P39" s="81">
        <f>COUNTRY_INFO!N39</f>
        <v>155011</v>
      </c>
      <c r="Q39" s="74"/>
      <c r="R39" s="74"/>
      <c r="S39" s="11">
        <f>SUM(MAX('MDA2'!J39, 'T1'!L39, MAX(T3_R1!K39, T3_R2!K39)), MAX('MDA1'!K39, 'MDA2'!K39, 'T1'!M39, MAX(T3_R1!L39, T3_R2!L39)), MAX('MDA1'!L39, 'MDA2'!L39, 'T1'!N39, MAX(T3_R1!M39, T3_R2!M39)))</f>
        <v>0</v>
      </c>
      <c r="T39" s="11">
        <f>IF(AND(COUNTRY_INFO!J39&gt;1,COUNTRY_INFO!J39&lt;4),IF(P39&gt;SUM(MAX('MDA2'!J39,MAX(T3_R1!K39,T3_R2!K39)),MAX('MDA1'!K39,'MDA2'!K39,'T1'!M39,MAX(T3_R1!L39,T3_R2!L39))),SUM(MAX('MDA2'!J39,MAX(T3_R1!K39,T3_R2!K39)),MAX('MDA1'!K39,'MDA2'!K39,'T1'!M39,MAX(T3_R1!L39,T3_R2!L39))),P39),0)</f>
        <v>0</v>
      </c>
      <c r="U39" s="87" t="str">
        <f>IF(AND(COUNTRY_INFO!J39&gt;1,COUNTRY_INFO!J39&lt;4), IF(S39/P39*100&lt;&gt;0, IF(T39/P39*100&gt;100,100,T39/P39*100), "-"),0)</f>
        <v>-</v>
      </c>
      <c r="V39" s="81">
        <f>COUNTRY_INFO!O39</f>
        <v>88680.5</v>
      </c>
      <c r="W39" s="74"/>
      <c r="X39" s="74"/>
      <c r="Y39" s="11">
        <f>MAX(SUM('T1'!L39:'T1'!N39),SUM('T2'!J39:'T2'!L39))</f>
        <v>0</v>
      </c>
      <c r="Z39" s="11">
        <f>IF(AND(COUNTRY_INFO!K39&gt;0,COUNTRY_INFO!K39&lt;4),IF(V39&gt;MAX('T1'!M39,'T2'!M39),MAX('T1'!M39,'T2'!M39),V39),0)</f>
        <v>0</v>
      </c>
      <c r="AA39" s="87" t="str">
        <f>IF(AND(COUNTRY_INFO!K39&gt;0,COUNTRY_INFO!K39&lt;4), IF(Y39/V39*100&lt;&gt;0, IF(Z39/V39*100&gt;100,100,Z39/V39*100), "-"),0)</f>
        <v>-</v>
      </c>
    </row>
    <row r="40" spans="1:27" x14ac:dyDescent="0.25">
      <c r="A40" s="10" t="str">
        <f>IF(COUNTRY_INFO!A40=0," ",COUNTRY_INFO!A40)</f>
        <v>Angola</v>
      </c>
      <c r="B40" s="10" t="str">
        <f>IF(COUNTRY_INFO!B40=0," ",COUNTRY_INFO!B40)</f>
        <v>CUNENE</v>
      </c>
      <c r="C40" s="104" t="str">
        <f>IF(COUNTRY_INFO!C40=0," ",COUNTRY_INFO!C40)</f>
        <v>CUROCA</v>
      </c>
      <c r="D40" s="81" t="str">
        <f>COUNTRY_INFO!L40</f>
        <v>Unknown</v>
      </c>
      <c r="E40" s="74"/>
      <c r="F40" s="74"/>
      <c r="G40" s="11">
        <f>MAX('MDA1'!M40,'MDA2'!M40)</f>
        <v>0</v>
      </c>
      <c r="H40" s="11">
        <f>IF(AND(COUNTRY_INFO!H40&gt;0,COUNTRY_INFO!H40&lt;4),IF(D40&gt;MAX('MDA1'!M40,'MDA2'!M40),MAX('MDA1'!M40,'MDA2'!M40),D40),0)</f>
        <v>0</v>
      </c>
      <c r="I40" s="87">
        <f>IF(AND(COUNTRY_INFO!H40&gt;0,COUNTRY_INFO!H40&lt;4), IF(G40/D40*100&lt;&gt;0, IF(G40/D40*100&gt;100,100,G40/D40*100), "-"),0)</f>
        <v>0</v>
      </c>
      <c r="J40" s="81" t="str">
        <f>COUNTRY_INFO!M40</f>
        <v>Unknown</v>
      </c>
      <c r="K40" s="74"/>
      <c r="L40" s="74"/>
      <c r="M40" s="11">
        <f>MAX('MDA1'!M40,MAX('MDA3'!I40,'MDA3'!L40)+MAX('MDA3'!J40,'MDA3'!M40))</f>
        <v>0</v>
      </c>
      <c r="N40" s="11">
        <f>IF(AND(COUNTRY_INFO!I40&gt;0,COUNTRY_INFO!I40&lt;4),IF(J40&gt;MAX('MDA1'!M40,MAX('MDA3'!I40,'MDA3'!L40)+MAX('MDA3'!J40,'MDA3'!M40)),MAX('MDA1'!M40,MAX('MDA3'!I40,'MDA3'!L40)+MAX('MDA3'!J40,'MDA3'!M40)),J40),0)</f>
        <v>0</v>
      </c>
      <c r="O40" s="87">
        <f>IF(AND(COUNTRY_INFO!I40&gt;0,COUNTRY_INFO!I40&lt;4), IF(M40/J40*100&lt;&gt;0, IF(M40/J40*100&gt;100,100,M40/J40*100), "-"),0)</f>
        <v>0</v>
      </c>
      <c r="P40" s="81">
        <f>COUNTRY_INFO!N40</f>
        <v>17953</v>
      </c>
      <c r="Q40" s="74"/>
      <c r="R40" s="74"/>
      <c r="S40" s="11">
        <f>SUM(MAX('MDA2'!J40, 'T1'!L40, MAX(T3_R1!K40, T3_R2!K40)), MAX('MDA1'!K40, 'MDA2'!K40, 'T1'!M40, MAX(T3_R1!L40, T3_R2!L40)), MAX('MDA1'!L40, 'MDA2'!L40, 'T1'!N40, MAX(T3_R1!M40, T3_R2!M40)))</f>
        <v>0</v>
      </c>
      <c r="T40" s="11">
        <f>IF(AND(COUNTRY_INFO!J40&gt;1,COUNTRY_INFO!J40&lt;4),IF(P40&gt;SUM(MAX('MDA2'!J40,MAX(T3_R1!K40,T3_R2!K40)),MAX('MDA1'!K40,'MDA2'!K40,'T1'!M40,MAX(T3_R1!L40,T3_R2!L40))),SUM(MAX('MDA2'!J40,MAX(T3_R1!K40,T3_R2!K40)),MAX('MDA1'!K40,'MDA2'!K40,'T1'!M40,MAX(T3_R1!L40,T3_R2!L40))),P40),0)</f>
        <v>0</v>
      </c>
      <c r="U40" s="87" t="str">
        <f>IF(AND(COUNTRY_INFO!J40&gt;1,COUNTRY_INFO!J40&lt;4), IF(S40/P40*100&lt;&gt;0, IF(T40/P40*100&gt;100,100,T40/P40*100), "-"),0)</f>
        <v>-</v>
      </c>
      <c r="V40" s="81">
        <f>COUNTRY_INFO!O40</f>
        <v>10270.6</v>
      </c>
      <c r="W40" s="74"/>
      <c r="X40" s="74"/>
      <c r="Y40" s="11">
        <f>MAX(SUM('T1'!L40:'T1'!N40),SUM('T2'!J40:'T2'!L40))</f>
        <v>0</v>
      </c>
      <c r="Z40" s="11">
        <f>IF(AND(COUNTRY_INFO!K40&gt;0,COUNTRY_INFO!K40&lt;4),IF(V40&gt;MAX('T1'!M40,'T2'!M40),MAX('T1'!M40,'T2'!M40),V40),0)</f>
        <v>0</v>
      </c>
      <c r="AA40" s="87" t="str">
        <f>IF(AND(COUNTRY_INFO!K40&gt;0,COUNTRY_INFO!K40&lt;4), IF(Y40/V40*100&lt;&gt;0, IF(Z40/V40*100&gt;100,100,Z40/V40*100), "-"),0)</f>
        <v>-</v>
      </c>
    </row>
    <row r="41" spans="1:27" x14ac:dyDescent="0.25">
      <c r="A41" s="10" t="str">
        <f>IF(COUNTRY_INFO!A41=0," ",COUNTRY_INFO!A41)</f>
        <v>Angola</v>
      </c>
      <c r="B41" s="10" t="str">
        <f>IF(COUNTRY_INFO!B41=0," ",COUNTRY_INFO!B41)</f>
        <v>CUNENE</v>
      </c>
      <c r="C41" s="104" t="str">
        <f>IF(COUNTRY_INFO!C41=0," ",COUNTRY_INFO!C41)</f>
        <v>CUVELAI</v>
      </c>
      <c r="D41" s="81" t="str">
        <f>COUNTRY_INFO!L41</f>
        <v>Unknown</v>
      </c>
      <c r="E41" s="74"/>
      <c r="F41" s="74"/>
      <c r="G41" s="11">
        <f>MAX('MDA1'!M41,'MDA2'!M41)</f>
        <v>0</v>
      </c>
      <c r="H41" s="11">
        <f>IF(AND(COUNTRY_INFO!H41&gt;0,COUNTRY_INFO!H41&lt;4),IF(D41&gt;MAX('MDA1'!M41,'MDA2'!M41),MAX('MDA1'!M41,'MDA2'!M41),D41),0)</f>
        <v>0</v>
      </c>
      <c r="I41" s="87">
        <f>IF(AND(COUNTRY_INFO!H41&gt;0,COUNTRY_INFO!H41&lt;4), IF(G41/D41*100&lt;&gt;0, IF(G41/D41*100&gt;100,100,G41/D41*100), "-"),0)</f>
        <v>0</v>
      </c>
      <c r="J41" s="81">
        <f>COUNTRY_INFO!M41</f>
        <v>0</v>
      </c>
      <c r="K41" s="74"/>
      <c r="L41" s="74"/>
      <c r="M41" s="11">
        <f>MAX('MDA1'!M41,MAX('MDA3'!I41,'MDA3'!L41)+MAX('MDA3'!J41,'MDA3'!M41))</f>
        <v>0</v>
      </c>
      <c r="N41" s="11">
        <f>IF(AND(COUNTRY_INFO!I41&gt;0,COUNTRY_INFO!I41&lt;4),IF(J41&gt;MAX('MDA1'!M41,MAX('MDA3'!I41,'MDA3'!L41)+MAX('MDA3'!J41,'MDA3'!M41)),MAX('MDA1'!M41,MAX('MDA3'!I41,'MDA3'!L41)+MAX('MDA3'!J41,'MDA3'!M41)),J41),0)</f>
        <v>0</v>
      </c>
      <c r="O41" s="87">
        <f>IF(AND(COUNTRY_INFO!I41&gt;0,COUNTRY_INFO!I41&lt;4), IF(M41/J41*100&lt;&gt;0, IF(M41/J41*100&gt;100,100,M41/J41*100), "-"),0)</f>
        <v>0</v>
      </c>
      <c r="P41" s="81">
        <f>COUNTRY_INFO!N41</f>
        <v>25859</v>
      </c>
      <c r="Q41" s="74"/>
      <c r="R41" s="74"/>
      <c r="S41" s="11">
        <f>SUM(MAX('MDA2'!J41, 'T1'!L41, MAX(T3_R1!K41, T3_R2!K41)), MAX('MDA1'!K41, 'MDA2'!K41, 'T1'!M41, MAX(T3_R1!L41, T3_R2!L41)), MAX('MDA1'!L41, 'MDA2'!L41, 'T1'!N41, MAX(T3_R1!M41, T3_R2!M41)))</f>
        <v>0</v>
      </c>
      <c r="T41" s="11">
        <f>IF(AND(COUNTRY_INFO!J41&gt;1,COUNTRY_INFO!J41&lt;4),IF(P41&gt;SUM(MAX('MDA2'!J41,MAX(T3_R1!K41,T3_R2!K41)),MAX('MDA1'!K41,'MDA2'!K41,'T1'!M41,MAX(T3_R1!L41,T3_R2!L41))),SUM(MAX('MDA2'!J41,MAX(T3_R1!K41,T3_R2!K41)),MAX('MDA1'!K41,'MDA2'!K41,'T1'!M41,MAX(T3_R1!L41,T3_R2!L41))),P41),0)</f>
        <v>0</v>
      </c>
      <c r="U41" s="87" t="str">
        <f>IF(AND(COUNTRY_INFO!J41&gt;1,COUNTRY_INFO!J41&lt;4), IF(S41/P41*100&lt;&gt;0, IF(T41/P41*100&gt;100,100,T41/P41*100), "-"),0)</f>
        <v>-</v>
      </c>
      <c r="V41" s="81">
        <f>COUNTRY_INFO!O41</f>
        <v>14793.6</v>
      </c>
      <c r="W41" s="74"/>
      <c r="X41" s="74"/>
      <c r="Y41" s="11">
        <f>MAX(SUM('T1'!L41:'T1'!N41),SUM('T2'!J41:'T2'!L41))</f>
        <v>0</v>
      </c>
      <c r="Z41" s="11">
        <f>IF(AND(COUNTRY_INFO!K41&gt;0,COUNTRY_INFO!K41&lt;4),IF(V41&gt;MAX('T1'!M41,'T2'!M41),MAX('T1'!M41,'T2'!M41),V41),0)</f>
        <v>0</v>
      </c>
      <c r="AA41" s="87" t="str">
        <f>IF(AND(COUNTRY_INFO!K41&gt;0,COUNTRY_INFO!K41&lt;4), IF(Y41/V41*100&lt;&gt;0, IF(Z41/V41*100&gt;100,100,Z41/V41*100), "-"),0)</f>
        <v>-</v>
      </c>
    </row>
    <row r="42" spans="1:27" x14ac:dyDescent="0.25">
      <c r="A42" s="10" t="str">
        <f>IF(COUNTRY_INFO!A42=0," ",COUNTRY_INFO!A42)</f>
        <v>Angola</v>
      </c>
      <c r="B42" s="10" t="str">
        <f>IF(COUNTRY_INFO!B42=0," ",COUNTRY_INFO!B42)</f>
        <v>CUNENE</v>
      </c>
      <c r="C42" s="104" t="str">
        <f>IF(COUNTRY_INFO!C42=0," ",COUNTRY_INFO!C42)</f>
        <v>NAMACUNDE</v>
      </c>
      <c r="D42" s="81" t="str">
        <f>COUNTRY_INFO!L42</f>
        <v>Unknown</v>
      </c>
      <c r="E42" s="74"/>
      <c r="F42" s="74"/>
      <c r="G42" s="11">
        <f>MAX('MDA1'!M42,'MDA2'!M42)</f>
        <v>0</v>
      </c>
      <c r="H42" s="11">
        <f>IF(AND(COUNTRY_INFO!H42&gt;0,COUNTRY_INFO!H42&lt;4),IF(D42&gt;MAX('MDA1'!M42,'MDA2'!M42),MAX('MDA1'!M42,'MDA2'!M42),D42),0)</f>
        <v>0</v>
      </c>
      <c r="I42" s="87">
        <f>IF(AND(COUNTRY_INFO!H42&gt;0,COUNTRY_INFO!H42&lt;4), IF(G42/D42*100&lt;&gt;0, IF(G42/D42*100&gt;100,100,G42/D42*100), "-"),0)</f>
        <v>0</v>
      </c>
      <c r="J42" s="81" t="str">
        <f>COUNTRY_INFO!M42</f>
        <v>Unknown</v>
      </c>
      <c r="K42" s="74"/>
      <c r="L42" s="74"/>
      <c r="M42" s="11">
        <f>MAX('MDA1'!M42,MAX('MDA3'!I42,'MDA3'!L42)+MAX('MDA3'!J42,'MDA3'!M42))</f>
        <v>0</v>
      </c>
      <c r="N42" s="11">
        <f>IF(AND(COUNTRY_INFO!I42&gt;0,COUNTRY_INFO!I42&lt;4),IF(J42&gt;MAX('MDA1'!M42,MAX('MDA3'!I42,'MDA3'!L42)+MAX('MDA3'!J42,'MDA3'!M42)),MAX('MDA1'!M42,MAX('MDA3'!I42,'MDA3'!L42)+MAX('MDA3'!J42,'MDA3'!M42)),J42),0)</f>
        <v>0</v>
      </c>
      <c r="O42" s="87">
        <f>IF(AND(COUNTRY_INFO!I42&gt;0,COUNTRY_INFO!I42&lt;4), IF(M42/J42*100&lt;&gt;0, IF(M42/J42*100&gt;100,100,M42/J42*100), "-"),0)</f>
        <v>0</v>
      </c>
      <c r="P42" s="81">
        <f>COUNTRY_INFO!N42</f>
        <v>61808</v>
      </c>
      <c r="Q42" s="74"/>
      <c r="R42" s="74"/>
      <c r="S42" s="11">
        <f>SUM(MAX('MDA2'!J42, 'T1'!L42, MAX(T3_R1!K42, T3_R2!K42)), MAX('MDA1'!K42, 'MDA2'!K42, 'T1'!M42, MAX(T3_R1!L42, T3_R2!L42)), MAX('MDA1'!L42, 'MDA2'!L42, 'T1'!N42, MAX(T3_R1!M42, T3_R2!M42)))</f>
        <v>0</v>
      </c>
      <c r="T42" s="11">
        <f>IF(AND(COUNTRY_INFO!J42&gt;1,COUNTRY_INFO!J42&lt;4),IF(P42&gt;SUM(MAX('MDA2'!J42,MAX(T3_R1!K42,T3_R2!K42)),MAX('MDA1'!K42,'MDA2'!K42,'T1'!M42,MAX(T3_R1!L42,T3_R2!L42))),SUM(MAX('MDA2'!J42,MAX(T3_R1!K42,T3_R2!K42)),MAX('MDA1'!K42,'MDA2'!K42,'T1'!M42,MAX(T3_R1!L42,T3_R2!L42))),P42),0)</f>
        <v>0</v>
      </c>
      <c r="U42" s="87" t="str">
        <f>IF(AND(COUNTRY_INFO!J42&gt;1,COUNTRY_INFO!J42&lt;4), IF(S42/P42*100&lt;&gt;0, IF(T42/P42*100&gt;100,100,T42/P42*100), "-"),0)</f>
        <v>-</v>
      </c>
      <c r="V42" s="81">
        <f>COUNTRY_INFO!O42</f>
        <v>35359.9</v>
      </c>
      <c r="W42" s="74"/>
      <c r="X42" s="74"/>
      <c r="Y42" s="11">
        <f>MAX(SUM('T1'!L42:'T1'!N42),SUM('T2'!J42:'T2'!L42))</f>
        <v>0</v>
      </c>
      <c r="Z42" s="11">
        <f>IF(AND(COUNTRY_INFO!K42&gt;0,COUNTRY_INFO!K42&lt;4),IF(V42&gt;MAX('T1'!M42,'T2'!M42),MAX('T1'!M42,'T2'!M42),V42),0)</f>
        <v>0</v>
      </c>
      <c r="AA42" s="87" t="str">
        <f>IF(AND(COUNTRY_INFO!K42&gt;0,COUNTRY_INFO!K42&lt;4), IF(Y42/V42*100&lt;&gt;0, IF(Z42/V42*100&gt;100,100,Z42/V42*100), "-"),0)</f>
        <v>-</v>
      </c>
    </row>
    <row r="43" spans="1:27" x14ac:dyDescent="0.25">
      <c r="A43" s="10" t="str">
        <f>IF(COUNTRY_INFO!A43=0," ",COUNTRY_INFO!A43)</f>
        <v>Angola</v>
      </c>
      <c r="B43" s="10" t="str">
        <f>IF(COUNTRY_INFO!B43=0," ",COUNTRY_INFO!B43)</f>
        <v>CUNENE</v>
      </c>
      <c r="C43" s="104" t="str">
        <f>IF(COUNTRY_INFO!C43=0," ",COUNTRY_INFO!C43)</f>
        <v>OMBADJA</v>
      </c>
      <c r="D43" s="81" t="str">
        <f>COUNTRY_INFO!L43</f>
        <v>Unknown</v>
      </c>
      <c r="E43" s="74"/>
      <c r="F43" s="74"/>
      <c r="G43" s="11">
        <f>MAX('MDA1'!M43,'MDA2'!M43)</f>
        <v>0</v>
      </c>
      <c r="H43" s="11">
        <f>IF(AND(COUNTRY_INFO!H43&gt;0,COUNTRY_INFO!H43&lt;4),IF(D43&gt;MAX('MDA1'!M43,'MDA2'!M43),MAX('MDA1'!M43,'MDA2'!M43),D43),0)</f>
        <v>0</v>
      </c>
      <c r="I43" s="87">
        <f>IF(AND(COUNTRY_INFO!H43&gt;0,COUNTRY_INFO!H43&lt;4), IF(G43/D43*100&lt;&gt;0, IF(G43/D43*100&gt;100,100,G43/D43*100), "-"),0)</f>
        <v>0</v>
      </c>
      <c r="J43" s="81">
        <f>COUNTRY_INFO!M43</f>
        <v>0</v>
      </c>
      <c r="K43" s="74"/>
      <c r="L43" s="74"/>
      <c r="M43" s="11">
        <f>MAX('MDA1'!M43,MAX('MDA3'!I43,'MDA3'!L43)+MAX('MDA3'!J43,'MDA3'!M43))</f>
        <v>0</v>
      </c>
      <c r="N43" s="11">
        <f>IF(AND(COUNTRY_INFO!I43&gt;0,COUNTRY_INFO!I43&lt;4),IF(J43&gt;MAX('MDA1'!M43,MAX('MDA3'!I43,'MDA3'!L43)+MAX('MDA3'!J43,'MDA3'!M43)),MAX('MDA1'!M43,MAX('MDA3'!I43,'MDA3'!L43)+MAX('MDA3'!J43,'MDA3'!M43)),J43),0)</f>
        <v>0</v>
      </c>
      <c r="O43" s="87">
        <f>IF(AND(COUNTRY_INFO!I43&gt;0,COUNTRY_INFO!I43&lt;4), IF(M43/J43*100&lt;&gt;0, IF(M43/J43*100&gt;100,100,M43/J43*100), "-"),0)</f>
        <v>0</v>
      </c>
      <c r="P43" s="81">
        <f>COUNTRY_INFO!N43</f>
        <v>124734</v>
      </c>
      <c r="Q43" s="74"/>
      <c r="R43" s="74"/>
      <c r="S43" s="11">
        <f>SUM(MAX('MDA2'!J43, 'T1'!L43, MAX(T3_R1!K43, T3_R2!K43)), MAX('MDA1'!K43, 'MDA2'!K43, 'T1'!M43, MAX(T3_R1!L43, T3_R2!L43)), MAX('MDA1'!L43, 'MDA2'!L43, 'T1'!N43, MAX(T3_R1!M43, T3_R2!M43)))</f>
        <v>0</v>
      </c>
      <c r="T43" s="11">
        <f>IF(AND(COUNTRY_INFO!J43&gt;1,COUNTRY_INFO!J43&lt;4),IF(P43&gt;SUM(MAX('MDA2'!J43,MAX(T3_R1!K43,T3_R2!K43)),MAX('MDA1'!K43,'MDA2'!K43,'T1'!M43,MAX(T3_R1!L43,T3_R2!L43))),SUM(MAX('MDA2'!J43,MAX(T3_R1!K43,T3_R2!K43)),MAX('MDA1'!K43,'MDA2'!K43,'T1'!M43,MAX(T3_R1!L43,T3_R2!L43))),P43),0)</f>
        <v>0</v>
      </c>
      <c r="U43" s="87" t="str">
        <f>IF(AND(COUNTRY_INFO!J43&gt;1,COUNTRY_INFO!J43&lt;4), IF(S43/P43*100&lt;&gt;0, IF(T43/P43*100&gt;100,100,T43/P43*100), "-"),0)</f>
        <v>-</v>
      </c>
      <c r="V43" s="81">
        <f>COUNTRY_INFO!O43</f>
        <v>71359.199999999997</v>
      </c>
      <c r="W43" s="74"/>
      <c r="X43" s="74"/>
      <c r="Y43" s="11">
        <f>MAX(SUM('T1'!L43:'T1'!N43),SUM('T2'!J43:'T2'!L43))</f>
        <v>0</v>
      </c>
      <c r="Z43" s="11">
        <f>IF(AND(COUNTRY_INFO!K43&gt;0,COUNTRY_INFO!K43&lt;4),IF(V43&gt;MAX('T1'!M43,'T2'!M43),MAX('T1'!M43,'T2'!M43),V43),0)</f>
        <v>0</v>
      </c>
      <c r="AA43" s="87" t="str">
        <f>IF(AND(COUNTRY_INFO!K43&gt;0,COUNTRY_INFO!K43&lt;4), IF(Y43/V43*100&lt;&gt;0, IF(Z43/V43*100&gt;100,100,Z43/V43*100), "-"),0)</f>
        <v>-</v>
      </c>
    </row>
    <row r="44" spans="1:27" x14ac:dyDescent="0.25">
      <c r="A44" s="10" t="str">
        <f>IF(COUNTRY_INFO!A44=0," ",COUNTRY_INFO!A44)</f>
        <v>Angola</v>
      </c>
      <c r="B44" s="10" t="str">
        <f>IF(COUNTRY_INFO!B44=0," ",COUNTRY_INFO!B44)</f>
        <v>HUAMBO</v>
      </c>
      <c r="C44" s="104" t="str">
        <f>IF(COUNTRY_INFO!C44=0," ",COUNTRY_INFO!C44)</f>
        <v>BAILUNDO</v>
      </c>
      <c r="D44" s="81">
        <f>COUNTRY_INFO!L44</f>
        <v>0</v>
      </c>
      <c r="E44" s="74"/>
      <c r="F44" s="74"/>
      <c r="G44" s="11">
        <f>MAX('MDA1'!M44,'MDA2'!M44)</f>
        <v>0</v>
      </c>
      <c r="H44" s="11">
        <f>IF(AND(COUNTRY_INFO!H44&gt;0,COUNTRY_INFO!H44&lt;4),IF(D44&gt;MAX('MDA1'!M44,'MDA2'!M44),MAX('MDA1'!M44,'MDA2'!M44),D44),0)</f>
        <v>0</v>
      </c>
      <c r="I44" s="87">
        <f>IF(AND(COUNTRY_INFO!H44&gt;0,COUNTRY_INFO!H44&lt;4), IF(G44/D44*100&lt;&gt;0, IF(G44/D44*100&gt;100,100,G44/D44*100), "-"),0)</f>
        <v>0</v>
      </c>
      <c r="J44" s="81">
        <f>COUNTRY_INFO!M44</f>
        <v>0</v>
      </c>
      <c r="K44" s="74"/>
      <c r="L44" s="74"/>
      <c r="M44" s="11">
        <f>MAX('MDA1'!M44,MAX('MDA3'!I44,'MDA3'!L44)+MAX('MDA3'!J44,'MDA3'!M44))</f>
        <v>0</v>
      </c>
      <c r="N44" s="11">
        <f>IF(AND(COUNTRY_INFO!I44&gt;0,COUNTRY_INFO!I44&lt;4),IF(J44&gt;MAX('MDA1'!M44,MAX('MDA3'!I44,'MDA3'!L44)+MAX('MDA3'!J44,'MDA3'!M44)),MAX('MDA1'!M44,MAX('MDA3'!I44,'MDA3'!L44)+MAX('MDA3'!J44,'MDA3'!M44)),J44),0)</f>
        <v>0</v>
      </c>
      <c r="O44" s="87">
        <f>IF(AND(COUNTRY_INFO!I44&gt;0,COUNTRY_INFO!I44&lt;4), IF(M44/J44*100&lt;&gt;0, IF(M44/J44*100&gt;100,100,M44/J44*100), "-"),0)</f>
        <v>0</v>
      </c>
      <c r="P44" s="81">
        <f>COUNTRY_INFO!N44</f>
        <v>0</v>
      </c>
      <c r="Q44" s="74"/>
      <c r="R44" s="74"/>
      <c r="S44" s="11">
        <f>SUM(MAX('MDA2'!J44, 'T1'!L44, MAX(T3_R1!K44, T3_R2!K44)), MAX('MDA1'!K44, 'MDA2'!K44, 'T1'!M44, MAX(T3_R1!L44, T3_R2!L44)), MAX('MDA1'!L44, 'MDA2'!L44, 'T1'!N44, MAX(T3_R1!M44, T3_R2!M44)))</f>
        <v>0</v>
      </c>
      <c r="T44" s="11">
        <f>IF(AND(COUNTRY_INFO!J44&gt;1,COUNTRY_INFO!J44&lt;4),IF(P44&gt;SUM(MAX('MDA2'!J44,MAX(T3_R1!K44,T3_R2!K44)),MAX('MDA1'!K44,'MDA2'!K44,'T1'!M44,MAX(T3_R1!L44,T3_R2!L44))),SUM(MAX('MDA2'!J44,MAX(T3_R1!K44,T3_R2!K44)),MAX('MDA1'!K44,'MDA2'!K44,'T1'!M44,MAX(T3_R1!L44,T3_R2!L44))),P44),0)</f>
        <v>0</v>
      </c>
      <c r="U44" s="87">
        <f>IF(AND(COUNTRY_INFO!J44&gt;1,COUNTRY_INFO!J44&lt;4), IF(S44/P44*100&lt;&gt;0, IF(T44/P44*100&gt;100,100,T44/P44*100), "-"),0)</f>
        <v>0</v>
      </c>
      <c r="V44" s="81">
        <f>COUNTRY_INFO!O44</f>
        <v>69409</v>
      </c>
      <c r="W44" s="74"/>
      <c r="X44" s="74"/>
      <c r="Y44" s="11">
        <f>MAX(SUM('T1'!L44:'T1'!N44),SUM('T2'!J44:'T2'!L44))</f>
        <v>53634</v>
      </c>
      <c r="Z44" s="11">
        <f>IF(AND(COUNTRY_INFO!K44&gt;0,COUNTRY_INFO!K44&lt;4),IF(V44&gt;MAX('T1'!M44,'T2'!M44),MAX('T1'!M44,'T2'!M44),V44),0)</f>
        <v>53634</v>
      </c>
      <c r="AA44" s="87">
        <f>IF(AND(COUNTRY_INFO!K44&gt;0,COUNTRY_INFO!K44&lt;4), IF(Y44/V44*100&lt;&gt;0, IF(Z44/V44*100&gt;100,100,Z44/V44*100), "-"),0)</f>
        <v>77.272399832874697</v>
      </c>
    </row>
    <row r="45" spans="1:27" x14ac:dyDescent="0.25">
      <c r="A45" s="10" t="str">
        <f>IF(COUNTRY_INFO!A45=0," ",COUNTRY_INFO!A45)</f>
        <v>Angola</v>
      </c>
      <c r="B45" s="10" t="str">
        <f>IF(COUNTRY_INFO!B45=0," ",COUNTRY_INFO!B45)</f>
        <v>HUAMBO</v>
      </c>
      <c r="C45" s="104" t="str">
        <f>IF(COUNTRY_INFO!C45=0," ",COUNTRY_INFO!C45)</f>
        <v>CAALA</v>
      </c>
      <c r="D45" s="81">
        <f>COUNTRY_INFO!L45</f>
        <v>0</v>
      </c>
      <c r="E45" s="74"/>
      <c r="F45" s="74"/>
      <c r="G45" s="11">
        <f>MAX('MDA1'!M45,'MDA2'!M45)</f>
        <v>0</v>
      </c>
      <c r="H45" s="11">
        <f>IF(AND(COUNTRY_INFO!H45&gt;0,COUNTRY_INFO!H45&lt;4),IF(D45&gt;MAX('MDA1'!M45,'MDA2'!M45),MAX('MDA1'!M45,'MDA2'!M45),D45),0)</f>
        <v>0</v>
      </c>
      <c r="I45" s="87">
        <f>IF(AND(COUNTRY_INFO!H45&gt;0,COUNTRY_INFO!H45&lt;4), IF(G45/D45*100&lt;&gt;0, IF(G45/D45*100&gt;100,100,G45/D45*100), "-"),0)</f>
        <v>0</v>
      </c>
      <c r="J45" s="81">
        <f>COUNTRY_INFO!M45</f>
        <v>0</v>
      </c>
      <c r="K45" s="74"/>
      <c r="L45" s="74"/>
      <c r="M45" s="11">
        <f>MAX('MDA1'!M45,MAX('MDA3'!I45,'MDA3'!L45)+MAX('MDA3'!J45,'MDA3'!M45))</f>
        <v>0</v>
      </c>
      <c r="N45" s="11">
        <f>IF(AND(COUNTRY_INFO!I45&gt;0,COUNTRY_INFO!I45&lt;4),IF(J45&gt;MAX('MDA1'!M45,MAX('MDA3'!I45,'MDA3'!L45)+MAX('MDA3'!J45,'MDA3'!M45)),MAX('MDA1'!M45,MAX('MDA3'!I45,'MDA3'!L45)+MAX('MDA3'!J45,'MDA3'!M45)),J45),0)</f>
        <v>0</v>
      </c>
      <c r="O45" s="87">
        <f>IF(AND(COUNTRY_INFO!I45&gt;0,COUNTRY_INFO!I45&lt;4), IF(M45/J45*100&lt;&gt;0, IF(M45/J45*100&gt;100,100,M45/J45*100), "-"),0)</f>
        <v>0</v>
      </c>
      <c r="P45" s="81">
        <f>COUNTRY_INFO!N45</f>
        <v>0</v>
      </c>
      <c r="Q45" s="74"/>
      <c r="R45" s="74"/>
      <c r="S45" s="11">
        <f>SUM(MAX('MDA2'!J45, 'T1'!L45, MAX(T3_R1!K45, T3_R2!K45)), MAX('MDA1'!K45, 'MDA2'!K45, 'T1'!M45, MAX(T3_R1!L45, T3_R2!L45)), MAX('MDA1'!L45, 'MDA2'!L45, 'T1'!N45, MAX(T3_R1!M45, T3_R2!M45)))</f>
        <v>0</v>
      </c>
      <c r="T45" s="11">
        <f>IF(AND(COUNTRY_INFO!J45&gt;1,COUNTRY_INFO!J45&lt;4),IF(P45&gt;SUM(MAX('MDA2'!J45,MAX(T3_R1!K45,T3_R2!K45)),MAX('MDA1'!K45,'MDA2'!K45,'T1'!M45,MAX(T3_R1!L45,T3_R2!L45))),SUM(MAX('MDA2'!J45,MAX(T3_R1!K45,T3_R2!K45)),MAX('MDA1'!K45,'MDA2'!K45,'T1'!M45,MAX(T3_R1!L45,T3_R2!L45))),P45),0)</f>
        <v>0</v>
      </c>
      <c r="U45" s="87">
        <f>IF(AND(COUNTRY_INFO!J45&gt;1,COUNTRY_INFO!J45&lt;4), IF(S45/P45*100&lt;&gt;0, IF(T45/P45*100&gt;100,100,T45/P45*100), "-"),0)</f>
        <v>0</v>
      </c>
      <c r="V45" s="81">
        <f>COUNTRY_INFO!O45</f>
        <v>63832.7</v>
      </c>
      <c r="W45" s="74"/>
      <c r="X45" s="74"/>
      <c r="Y45" s="11">
        <f>MAX(SUM('T1'!L45:'T1'!N45),SUM('T2'!J45:'T2'!L45))</f>
        <v>48588</v>
      </c>
      <c r="Z45" s="11">
        <f>IF(AND(COUNTRY_INFO!K45&gt;0,COUNTRY_INFO!K45&lt;4),IF(V45&gt;MAX('T1'!M45,'T2'!M45),MAX('T1'!M45,'T2'!M45),V45),0)</f>
        <v>48588</v>
      </c>
      <c r="AA45" s="87">
        <f>IF(AND(COUNTRY_INFO!K45&gt;0,COUNTRY_INFO!K45&lt;4), IF(Y45/V45*100&lt;&gt;0, IF(Z45/V45*100&gt;100,100,Z45/V45*100), "-"),0)</f>
        <v>76.117726494414313</v>
      </c>
    </row>
    <row r="46" spans="1:27" x14ac:dyDescent="0.25">
      <c r="A46" s="10" t="str">
        <f>IF(COUNTRY_INFO!A46=0," ",COUNTRY_INFO!A46)</f>
        <v>Angola</v>
      </c>
      <c r="B46" s="10" t="str">
        <f>IF(COUNTRY_INFO!B46=0," ",COUNTRY_INFO!B46)</f>
        <v>HUAMBO</v>
      </c>
      <c r="C46" s="104" t="str">
        <f>IF(COUNTRY_INFO!C46=0," ",COUNTRY_INFO!C46)</f>
        <v>EKUNHA</v>
      </c>
      <c r="D46" s="81">
        <f>COUNTRY_INFO!L46</f>
        <v>0</v>
      </c>
      <c r="E46" s="74"/>
      <c r="F46" s="74"/>
      <c r="G46" s="11">
        <f>MAX('MDA1'!M46,'MDA2'!M46)</f>
        <v>0</v>
      </c>
      <c r="H46" s="11">
        <f>IF(AND(COUNTRY_INFO!H46&gt;0,COUNTRY_INFO!H46&lt;4),IF(D46&gt;MAX('MDA1'!M46,'MDA2'!M46),MAX('MDA1'!M46,'MDA2'!M46),D46),0)</f>
        <v>0</v>
      </c>
      <c r="I46" s="87">
        <f>IF(AND(COUNTRY_INFO!H46&gt;0,COUNTRY_INFO!H46&lt;4), IF(G46/D46*100&lt;&gt;0, IF(G46/D46*100&gt;100,100,G46/D46*100), "-"),0)</f>
        <v>0</v>
      </c>
      <c r="J46" s="81">
        <f>COUNTRY_INFO!M46</f>
        <v>0</v>
      </c>
      <c r="K46" s="74"/>
      <c r="L46" s="74"/>
      <c r="M46" s="11">
        <f>MAX('MDA1'!M46,MAX('MDA3'!I46,'MDA3'!L46)+MAX('MDA3'!J46,'MDA3'!M46))</f>
        <v>0</v>
      </c>
      <c r="N46" s="11">
        <f>IF(AND(COUNTRY_INFO!I46&gt;0,COUNTRY_INFO!I46&lt;4),IF(J46&gt;MAX('MDA1'!M46,MAX('MDA3'!I46,'MDA3'!L46)+MAX('MDA3'!J46,'MDA3'!M46)),MAX('MDA1'!M46,MAX('MDA3'!I46,'MDA3'!L46)+MAX('MDA3'!J46,'MDA3'!M46)),J46),0)</f>
        <v>0</v>
      </c>
      <c r="O46" s="87">
        <f>IF(AND(COUNTRY_INFO!I46&gt;0,COUNTRY_INFO!I46&lt;4), IF(M46/J46*100&lt;&gt;0, IF(M46/J46*100&gt;100,100,M46/J46*100), "-"),0)</f>
        <v>0</v>
      </c>
      <c r="P46" s="81">
        <f>COUNTRY_INFO!N46</f>
        <v>0</v>
      </c>
      <c r="Q46" s="74"/>
      <c r="R46" s="74"/>
      <c r="S46" s="11">
        <f>SUM(MAX('MDA2'!J46, 'T1'!L46, MAX(T3_R1!K46, T3_R2!K46)), MAX('MDA1'!K46, 'MDA2'!K46, 'T1'!M46, MAX(T3_R1!L46, T3_R2!L46)), MAX('MDA1'!L46, 'MDA2'!L46, 'T1'!N46, MAX(T3_R1!M46, T3_R2!M46)))</f>
        <v>0</v>
      </c>
      <c r="T46" s="11">
        <f>IF(AND(COUNTRY_INFO!J46&gt;1,COUNTRY_INFO!J46&lt;4),IF(P46&gt;SUM(MAX('MDA2'!J46,MAX(T3_R1!K46,T3_R2!K46)),MAX('MDA1'!K46,'MDA2'!K46,'T1'!M46,MAX(T3_R1!L46,T3_R2!L46))),SUM(MAX('MDA2'!J46,MAX(T3_R1!K46,T3_R2!K46)),MAX('MDA1'!K46,'MDA2'!K46,'T1'!M46,MAX(T3_R1!L46,T3_R2!L46))),P46),0)</f>
        <v>0</v>
      </c>
      <c r="U46" s="87">
        <f>IF(AND(COUNTRY_INFO!J46&gt;1,COUNTRY_INFO!J46&lt;4), IF(S46/P46*100&lt;&gt;0, IF(T46/P46*100&gt;100,100,T46/P46*100), "-"),0)</f>
        <v>0</v>
      </c>
      <c r="V46" s="81">
        <f>COUNTRY_INFO!O46</f>
        <v>19396.300000000003</v>
      </c>
      <c r="W46" s="74"/>
      <c r="X46" s="74"/>
      <c r="Y46" s="11">
        <f>MAX(SUM('T1'!L46:'T1'!N46),SUM('T2'!J46:'T2'!L46))</f>
        <v>21986</v>
      </c>
      <c r="Z46" s="11">
        <f>IF(AND(COUNTRY_INFO!K46&gt;0,COUNTRY_INFO!K46&lt;4),IF(V46&gt;MAX('T1'!M46,'T2'!M46),MAX('T1'!M46,'T2'!M46),V46),0)</f>
        <v>19396.300000000003</v>
      </c>
      <c r="AA46" s="87">
        <f>IF(AND(COUNTRY_INFO!K46&gt;0,COUNTRY_INFO!K46&lt;4), IF(Y46/V46*100&lt;&gt;0, IF(Z46/V46*100&gt;100,100,Z46/V46*100), "-"),0)</f>
        <v>100</v>
      </c>
    </row>
    <row r="47" spans="1:27" x14ac:dyDescent="0.25">
      <c r="A47" s="10" t="str">
        <f>IF(COUNTRY_INFO!A47=0," ",COUNTRY_INFO!A47)</f>
        <v>Angola</v>
      </c>
      <c r="B47" s="10" t="str">
        <f>IF(COUNTRY_INFO!B47=0," ",COUNTRY_INFO!B47)</f>
        <v>HUAMBO</v>
      </c>
      <c r="C47" s="104" t="str">
        <f>IF(COUNTRY_INFO!C47=0," ",COUNTRY_INFO!C47)</f>
        <v>HUAMBO</v>
      </c>
      <c r="D47" s="81">
        <f>COUNTRY_INFO!L47</f>
        <v>665574</v>
      </c>
      <c r="E47" s="74"/>
      <c r="F47" s="74"/>
      <c r="G47" s="11">
        <f>MAX('MDA1'!M47,'MDA2'!M47)</f>
        <v>0</v>
      </c>
      <c r="H47" s="11">
        <f>IF(AND(COUNTRY_INFO!H47&gt;0,COUNTRY_INFO!H47&lt;4),IF(D47&gt;MAX('MDA1'!M47,'MDA2'!M47),MAX('MDA1'!M47,'MDA2'!M47),D47),0)</f>
        <v>0</v>
      </c>
      <c r="I47" s="87" t="str">
        <f>IF(AND(COUNTRY_INFO!H47&gt;0,COUNTRY_INFO!H47&lt;4), IF(G47/D47*100&lt;&gt;0, IF(G47/D47*100&gt;100,100,G47/D47*100), "-"),0)</f>
        <v>-</v>
      </c>
      <c r="J47" s="81">
        <f>COUNTRY_INFO!M47</f>
        <v>0</v>
      </c>
      <c r="K47" s="74"/>
      <c r="L47" s="74"/>
      <c r="M47" s="11">
        <f>MAX('MDA1'!M47,MAX('MDA3'!I47,'MDA3'!L47)+MAX('MDA3'!J47,'MDA3'!M47))</f>
        <v>0</v>
      </c>
      <c r="N47" s="11">
        <f>IF(AND(COUNTRY_INFO!I47&gt;0,COUNTRY_INFO!I47&lt;4),IF(J47&gt;MAX('MDA1'!M47,MAX('MDA3'!I47,'MDA3'!L47)+MAX('MDA3'!J47,'MDA3'!M47)),MAX('MDA1'!M47,MAX('MDA3'!I47,'MDA3'!L47)+MAX('MDA3'!J47,'MDA3'!M47)),J47),0)</f>
        <v>0</v>
      </c>
      <c r="O47" s="87">
        <f>IF(AND(COUNTRY_INFO!I47&gt;0,COUNTRY_INFO!I47&lt;4), IF(M47/J47*100&lt;&gt;0, IF(M47/J47*100&gt;100,100,M47/J47*100), "-"),0)</f>
        <v>0</v>
      </c>
      <c r="P47" s="81">
        <f>COUNTRY_INFO!N47</f>
        <v>286197</v>
      </c>
      <c r="Q47" s="74"/>
      <c r="R47" s="74"/>
      <c r="S47" s="11">
        <f>SUM(MAX('MDA2'!J47, 'T1'!L47, MAX(T3_R1!K47, T3_R2!K47)), MAX('MDA1'!K47, 'MDA2'!K47, 'T1'!M47, MAX(T3_R1!L47, T3_R2!L47)), MAX('MDA1'!L47, 'MDA2'!L47, 'T1'!N47, MAX(T3_R1!M47, T3_R2!M47)))</f>
        <v>0</v>
      </c>
      <c r="T47" s="11">
        <f>IF(AND(COUNTRY_INFO!J47&gt;1,COUNTRY_INFO!J47&lt;4),IF(P47&gt;SUM(MAX('MDA2'!J47,MAX(T3_R1!K47,T3_R2!K47)),MAX('MDA1'!K47,'MDA2'!K47,'T1'!M47,MAX(T3_R1!L47,T3_R2!L47))),SUM(MAX('MDA2'!J47,MAX(T3_R1!K47,T3_R2!K47)),MAX('MDA1'!K47,'MDA2'!K47,'T1'!M47,MAX(T3_R1!L47,T3_R2!L47))),P47),0)</f>
        <v>0</v>
      </c>
      <c r="U47" s="87" t="str">
        <f>IF(AND(COUNTRY_INFO!J47&gt;1,COUNTRY_INFO!J47&lt;4), IF(S47/P47*100&lt;&gt;0, IF(T47/P47*100&gt;100,100,T47/P47*100), "-"),0)</f>
        <v>-</v>
      </c>
      <c r="V47" s="81">
        <f>COUNTRY_INFO!O47</f>
        <v>163731.29999999999</v>
      </c>
      <c r="W47" s="74"/>
      <c r="X47" s="74"/>
      <c r="Y47" s="11">
        <f>MAX(SUM('T1'!L47:'T1'!N47),SUM('T2'!J47:'T2'!L47))</f>
        <v>108492</v>
      </c>
      <c r="Z47" s="11">
        <f>IF(AND(COUNTRY_INFO!K47&gt;0,COUNTRY_INFO!K47&lt;4),IF(V47&gt;MAX('T1'!M47,'T2'!M47),MAX('T1'!M47,'T2'!M47),V47),0)</f>
        <v>108492</v>
      </c>
      <c r="AA47" s="87">
        <f>IF(AND(COUNTRY_INFO!K47&gt;0,COUNTRY_INFO!K47&lt;4), IF(Y47/V47*100&lt;&gt;0, IF(Z47/V47*100&gt;100,100,Z47/V47*100), "-"),0)</f>
        <v>66.262223533313431</v>
      </c>
    </row>
    <row r="48" spans="1:27" x14ac:dyDescent="0.25">
      <c r="A48" s="10" t="str">
        <f>IF(COUNTRY_INFO!A48=0," ",COUNTRY_INFO!A48)</f>
        <v>Angola</v>
      </c>
      <c r="B48" s="10" t="str">
        <f>IF(COUNTRY_INFO!B48=0," ",COUNTRY_INFO!B48)</f>
        <v>HUAMBO</v>
      </c>
      <c r="C48" s="104" t="str">
        <f>IF(COUNTRY_INFO!C48=0," ",COUNTRY_INFO!C48)</f>
        <v>KATCHIUNGO</v>
      </c>
      <c r="D48" s="81">
        <f>COUNTRY_INFO!L48</f>
        <v>0</v>
      </c>
      <c r="E48" s="74"/>
      <c r="F48" s="74"/>
      <c r="G48" s="11">
        <f>MAX('MDA1'!M48,'MDA2'!M48)</f>
        <v>0</v>
      </c>
      <c r="H48" s="11">
        <f>IF(AND(COUNTRY_INFO!H48&gt;0,COUNTRY_INFO!H48&lt;4),IF(D48&gt;MAX('MDA1'!M48,'MDA2'!M48),MAX('MDA1'!M48,'MDA2'!M48),D48),0)</f>
        <v>0</v>
      </c>
      <c r="I48" s="87">
        <f>IF(AND(COUNTRY_INFO!H48&gt;0,COUNTRY_INFO!H48&lt;4), IF(G48/D48*100&lt;&gt;0, IF(G48/D48*100&gt;100,100,G48/D48*100), "-"),0)</f>
        <v>0</v>
      </c>
      <c r="J48" s="81">
        <f>COUNTRY_INFO!M48</f>
        <v>0</v>
      </c>
      <c r="K48" s="74"/>
      <c r="L48" s="74"/>
      <c r="M48" s="11">
        <f>MAX('MDA1'!M48,MAX('MDA3'!I48,'MDA3'!L48)+MAX('MDA3'!J48,'MDA3'!M48))</f>
        <v>0</v>
      </c>
      <c r="N48" s="11">
        <f>IF(AND(COUNTRY_INFO!I48&gt;0,COUNTRY_INFO!I48&lt;4),IF(J48&gt;MAX('MDA1'!M48,MAX('MDA3'!I48,'MDA3'!L48)+MAX('MDA3'!J48,'MDA3'!M48)),MAX('MDA1'!M48,MAX('MDA3'!I48,'MDA3'!L48)+MAX('MDA3'!J48,'MDA3'!M48)),J48),0)</f>
        <v>0</v>
      </c>
      <c r="O48" s="87">
        <f>IF(AND(COUNTRY_INFO!I48&gt;0,COUNTRY_INFO!I48&lt;4), IF(M48/J48*100&lt;&gt;0, IF(M48/J48*100&gt;100,100,M48/J48*100), "-"),0)</f>
        <v>0</v>
      </c>
      <c r="P48" s="81">
        <f>COUNTRY_INFO!N48</f>
        <v>0</v>
      </c>
      <c r="Q48" s="74"/>
      <c r="R48" s="74"/>
      <c r="S48" s="11">
        <f>SUM(MAX('MDA2'!J48, 'T1'!L48, MAX(T3_R1!K48, T3_R2!K48)), MAX('MDA1'!K48, 'MDA2'!K48, 'T1'!M48, MAX(T3_R1!L48, T3_R2!L48)), MAX('MDA1'!L48, 'MDA2'!L48, 'T1'!N48, MAX(T3_R1!M48, T3_R2!M48)))</f>
        <v>0</v>
      </c>
      <c r="T48" s="11">
        <f>IF(AND(COUNTRY_INFO!J48&gt;1,COUNTRY_INFO!J48&lt;4),IF(P48&gt;SUM(MAX('MDA2'!J48,MAX(T3_R1!K48,T3_R2!K48)),MAX('MDA1'!K48,'MDA2'!K48,'T1'!M48,MAX(T3_R1!L48,T3_R2!L48))),SUM(MAX('MDA2'!J48,MAX(T3_R1!K48,T3_R2!K48)),MAX('MDA1'!K48,'MDA2'!K48,'T1'!M48,MAX(T3_R1!L48,T3_R2!L48))),P48),0)</f>
        <v>0</v>
      </c>
      <c r="U48" s="87">
        <f>IF(AND(COUNTRY_INFO!J48&gt;1,COUNTRY_INFO!J48&lt;4), IF(S48/P48*100&lt;&gt;0, IF(T48/P48*100&gt;100,100,T48/P48*100), "-"),0)</f>
        <v>0</v>
      </c>
      <c r="V48" s="81">
        <f>COUNTRY_INFO!O48</f>
        <v>28443</v>
      </c>
      <c r="W48" s="74"/>
      <c r="X48" s="74"/>
      <c r="Y48" s="11">
        <f>MAX(SUM('T1'!L48:'T1'!N48),SUM('T2'!J48:'T2'!L48))</f>
        <v>27412</v>
      </c>
      <c r="Z48" s="11">
        <f>IF(AND(COUNTRY_INFO!K48&gt;0,COUNTRY_INFO!K48&lt;4),IF(V48&gt;MAX('T1'!M48,'T2'!M48),MAX('T1'!M48,'T2'!M48),V48),0)</f>
        <v>27412</v>
      </c>
      <c r="AA48" s="87">
        <f>IF(AND(COUNTRY_INFO!K48&gt;0,COUNTRY_INFO!K48&lt;4), IF(Y48/V48*100&lt;&gt;0, IF(Z48/V48*100&gt;100,100,Z48/V48*100), "-"),0)</f>
        <v>96.375206553457787</v>
      </c>
    </row>
    <row r="49" spans="1:27" x14ac:dyDescent="0.25">
      <c r="A49" s="10" t="str">
        <f>IF(COUNTRY_INFO!A49=0," ",COUNTRY_INFO!A49)</f>
        <v>Angola</v>
      </c>
      <c r="B49" s="10" t="str">
        <f>IF(COUNTRY_INFO!B49=0," ",COUNTRY_INFO!B49)</f>
        <v>HUAMBO</v>
      </c>
      <c r="C49" s="104" t="str">
        <f>IF(COUNTRY_INFO!C49=0," ",COUNTRY_INFO!C49)</f>
        <v>LONDUIMBALI</v>
      </c>
      <c r="D49" s="81" t="str">
        <f>COUNTRY_INFO!L49</f>
        <v>Unknown</v>
      </c>
      <c r="E49" s="74"/>
      <c r="F49" s="74"/>
      <c r="G49" s="11">
        <f>MAX('MDA1'!M49,'MDA2'!M49)</f>
        <v>0</v>
      </c>
      <c r="H49" s="11">
        <f>IF(AND(COUNTRY_INFO!H49&gt;0,COUNTRY_INFO!H49&lt;4),IF(D49&gt;MAX('MDA1'!M49,'MDA2'!M49),MAX('MDA1'!M49,'MDA2'!M49),D49),0)</f>
        <v>0</v>
      </c>
      <c r="I49" s="87">
        <f>IF(AND(COUNTRY_INFO!H49&gt;0,COUNTRY_INFO!H49&lt;4), IF(G49/D49*100&lt;&gt;0, IF(G49/D49*100&gt;100,100,G49/D49*100), "-"),0)</f>
        <v>0</v>
      </c>
      <c r="J49" s="81">
        <f>COUNTRY_INFO!M49</f>
        <v>0</v>
      </c>
      <c r="K49" s="74"/>
      <c r="L49" s="74"/>
      <c r="M49" s="11">
        <f>MAX('MDA1'!M49,MAX('MDA3'!I49,'MDA3'!L49)+MAX('MDA3'!J49,'MDA3'!M49))</f>
        <v>0</v>
      </c>
      <c r="N49" s="11">
        <f>IF(AND(COUNTRY_INFO!I49&gt;0,COUNTRY_INFO!I49&lt;4),IF(J49&gt;MAX('MDA1'!M49,MAX('MDA3'!I49,'MDA3'!L49)+MAX('MDA3'!J49,'MDA3'!M49)),MAX('MDA1'!M49,MAX('MDA3'!I49,'MDA3'!L49)+MAX('MDA3'!J49,'MDA3'!M49)),J49),0)</f>
        <v>0</v>
      </c>
      <c r="O49" s="87">
        <f>IF(AND(COUNTRY_INFO!I49&gt;0,COUNTRY_INFO!I49&lt;4), IF(M49/J49*100&lt;&gt;0, IF(M49/J49*100&gt;100,100,M49/J49*100), "-"),0)</f>
        <v>0</v>
      </c>
      <c r="P49" s="81">
        <f>COUNTRY_INFO!N49</f>
        <v>0</v>
      </c>
      <c r="Q49" s="74"/>
      <c r="R49" s="74"/>
      <c r="S49" s="11">
        <f>SUM(MAX('MDA2'!J49, 'T1'!L49, MAX(T3_R1!K49, T3_R2!K49)), MAX('MDA1'!K49, 'MDA2'!K49, 'T1'!M49, MAX(T3_R1!L49, T3_R2!L49)), MAX('MDA1'!L49, 'MDA2'!L49, 'T1'!N49, MAX(T3_R1!M49, T3_R2!M49)))</f>
        <v>0</v>
      </c>
      <c r="T49" s="11">
        <f>IF(AND(COUNTRY_INFO!J49&gt;1,COUNTRY_INFO!J49&lt;4),IF(P49&gt;SUM(MAX('MDA2'!J49,MAX(T3_R1!K49,T3_R2!K49)),MAX('MDA1'!K49,'MDA2'!K49,'T1'!M49,MAX(T3_R1!L49,T3_R2!L49))),SUM(MAX('MDA2'!J49,MAX(T3_R1!K49,T3_R2!K49)),MAX('MDA1'!K49,'MDA2'!K49,'T1'!M49,MAX(T3_R1!L49,T3_R2!L49))),P49),0)</f>
        <v>0</v>
      </c>
      <c r="U49" s="87">
        <f>IF(AND(COUNTRY_INFO!J49&gt;1,COUNTRY_INFO!J49&lt;4), IF(S49/P49*100&lt;&gt;0, IF(T49/P49*100&gt;100,100,T49/P49*100), "-"),0)</f>
        <v>0</v>
      </c>
      <c r="V49" s="81">
        <f>COUNTRY_INFO!O49</f>
        <v>30613.9</v>
      </c>
      <c r="W49" s="74"/>
      <c r="X49" s="74"/>
      <c r="Y49" s="11">
        <f>MAX(SUM('T1'!L49:'T1'!N49),SUM('T2'!J49:'T2'!L49))</f>
        <v>24452</v>
      </c>
      <c r="Z49" s="11">
        <f>IF(AND(COUNTRY_INFO!K49&gt;0,COUNTRY_INFO!K49&lt;4),IF(V49&gt;MAX('T1'!M49,'T2'!M49),MAX('T1'!M49,'T2'!M49),V49),0)</f>
        <v>24452</v>
      </c>
      <c r="AA49" s="87">
        <f>IF(AND(COUNTRY_INFO!K49&gt;0,COUNTRY_INFO!K49&lt;4), IF(Y49/V49*100&lt;&gt;0, IF(Z49/V49*100&gt;100,100,Z49/V49*100), "-"),0)</f>
        <v>79.872214908913918</v>
      </c>
    </row>
    <row r="50" spans="1:27" x14ac:dyDescent="0.25">
      <c r="A50" s="10" t="str">
        <f>IF(COUNTRY_INFO!A50=0," ",COUNTRY_INFO!A50)</f>
        <v>Angola</v>
      </c>
      <c r="B50" s="10" t="str">
        <f>IF(COUNTRY_INFO!B50=0," ",COUNTRY_INFO!B50)</f>
        <v>HUAMBO</v>
      </c>
      <c r="C50" s="104" t="str">
        <f>IF(COUNTRY_INFO!C50=0," ",COUNTRY_INFO!C50)</f>
        <v>LONGONJO</v>
      </c>
      <c r="D50" s="81" t="str">
        <f>COUNTRY_INFO!L50</f>
        <v>Unknown</v>
      </c>
      <c r="E50" s="74"/>
      <c r="F50" s="74"/>
      <c r="G50" s="11">
        <f>MAX('MDA1'!M50,'MDA2'!M50)</f>
        <v>0</v>
      </c>
      <c r="H50" s="11">
        <f>IF(AND(COUNTRY_INFO!H50&gt;0,COUNTRY_INFO!H50&lt;4),IF(D50&gt;MAX('MDA1'!M50,'MDA2'!M50),MAX('MDA1'!M50,'MDA2'!M50),D50),0)</f>
        <v>0</v>
      </c>
      <c r="I50" s="87">
        <f>IF(AND(COUNTRY_INFO!H50&gt;0,COUNTRY_INFO!H50&lt;4), IF(G50/D50*100&lt;&gt;0, IF(G50/D50*100&gt;100,100,G50/D50*100), "-"),0)</f>
        <v>0</v>
      </c>
      <c r="J50" s="81">
        <f>COUNTRY_INFO!M50</f>
        <v>0</v>
      </c>
      <c r="K50" s="74"/>
      <c r="L50" s="74"/>
      <c r="M50" s="11">
        <f>MAX('MDA1'!M50,MAX('MDA3'!I50,'MDA3'!L50)+MAX('MDA3'!J50,'MDA3'!M50))</f>
        <v>0</v>
      </c>
      <c r="N50" s="11">
        <f>IF(AND(COUNTRY_INFO!I50&gt;0,COUNTRY_INFO!I50&lt;4),IF(J50&gt;MAX('MDA1'!M50,MAX('MDA3'!I50,'MDA3'!L50)+MAX('MDA3'!J50,'MDA3'!M50)),MAX('MDA1'!M50,MAX('MDA3'!I50,'MDA3'!L50)+MAX('MDA3'!J50,'MDA3'!M50)),J50),0)</f>
        <v>0</v>
      </c>
      <c r="O50" s="87">
        <f>IF(AND(COUNTRY_INFO!I50&gt;0,COUNTRY_INFO!I50&lt;4), IF(M50/J50*100&lt;&gt;0, IF(M50/J50*100&gt;100,100,M50/J50*100), "-"),0)</f>
        <v>0</v>
      </c>
      <c r="P50" s="81">
        <f>COUNTRY_INFO!N50</f>
        <v>37322</v>
      </c>
      <c r="Q50" s="74"/>
      <c r="R50" s="74"/>
      <c r="S50" s="11">
        <f>SUM(MAX('MDA2'!J50, 'T1'!L50, MAX(T3_R1!K50, T3_R2!K50)), MAX('MDA1'!K50, 'MDA2'!K50, 'T1'!M50, MAX(T3_R1!L50, T3_R2!L50)), MAX('MDA1'!L50, 'MDA2'!L50, 'T1'!N50, MAX(T3_R1!M50, T3_R2!M50)))</f>
        <v>0</v>
      </c>
      <c r="T50" s="11">
        <f>IF(AND(COUNTRY_INFO!J50&gt;1,COUNTRY_INFO!J50&lt;4),IF(P50&gt;SUM(MAX('MDA2'!J50,MAX(T3_R1!K50,T3_R2!K50)),MAX('MDA1'!K50,'MDA2'!K50,'T1'!M50,MAX(T3_R1!L50,T3_R2!L50))),SUM(MAX('MDA2'!J50,MAX(T3_R1!K50,T3_R2!K50)),MAX('MDA1'!K50,'MDA2'!K50,'T1'!M50,MAX(T3_R1!L50,T3_R2!L50))),P50),0)</f>
        <v>0</v>
      </c>
      <c r="U50" s="87" t="str">
        <f>IF(AND(COUNTRY_INFO!J50&gt;1,COUNTRY_INFO!J50&lt;4), IF(S50/P50*100&lt;&gt;0, IF(T50/P50*100&gt;100,100,T50/P50*100), "-"),0)</f>
        <v>-</v>
      </c>
      <c r="V50" s="81">
        <f>COUNTRY_INFO!O50</f>
        <v>21351.7</v>
      </c>
      <c r="W50" s="74"/>
      <c r="X50" s="74"/>
      <c r="Y50" s="11">
        <f>MAX(SUM('T1'!L50:'T1'!N50),SUM('T2'!J50:'T2'!L50))</f>
        <v>15080</v>
      </c>
      <c r="Z50" s="11">
        <f>IF(AND(COUNTRY_INFO!K50&gt;0,COUNTRY_INFO!K50&lt;4),IF(V50&gt;MAX('T1'!M50,'T2'!M50),MAX('T1'!M50,'T2'!M50),V50),0)</f>
        <v>15080</v>
      </c>
      <c r="AA50" s="87">
        <f>IF(AND(COUNTRY_INFO!K50&gt;0,COUNTRY_INFO!K50&lt;4), IF(Y50/V50*100&lt;&gt;0, IF(Z50/V50*100&gt;100,100,Z50/V50*100), "-"),0)</f>
        <v>70.62669482991987</v>
      </c>
    </row>
    <row r="51" spans="1:27" x14ac:dyDescent="0.25">
      <c r="A51" s="10" t="str">
        <f>IF(COUNTRY_INFO!A51=0," ",COUNTRY_INFO!A51)</f>
        <v>Angola</v>
      </c>
      <c r="B51" s="10" t="str">
        <f>IF(COUNTRY_INFO!B51=0," ",COUNTRY_INFO!B51)</f>
        <v>HUAMBO</v>
      </c>
      <c r="C51" s="104" t="str">
        <f>IF(COUNTRY_INFO!C51=0," ",COUNTRY_INFO!C51)</f>
        <v>MUNGO</v>
      </c>
      <c r="D51" s="81" t="str">
        <f>COUNTRY_INFO!L51</f>
        <v>Unknown</v>
      </c>
      <c r="E51" s="74"/>
      <c r="F51" s="74"/>
      <c r="G51" s="11">
        <f>MAX('MDA1'!M51,'MDA2'!M51)</f>
        <v>0</v>
      </c>
      <c r="H51" s="11">
        <f>IF(AND(COUNTRY_INFO!H51&gt;0,COUNTRY_INFO!H51&lt;4),IF(D51&gt;MAX('MDA1'!M51,'MDA2'!M51),MAX('MDA1'!M51,'MDA2'!M51),D51),0)</f>
        <v>0</v>
      </c>
      <c r="I51" s="87">
        <f>IF(AND(COUNTRY_INFO!H51&gt;0,COUNTRY_INFO!H51&lt;4), IF(G51/D51*100&lt;&gt;0, IF(G51/D51*100&gt;100,100,G51/D51*100), "-"),0)</f>
        <v>0</v>
      </c>
      <c r="J51" s="81">
        <f>COUNTRY_INFO!M51</f>
        <v>0</v>
      </c>
      <c r="K51" s="74"/>
      <c r="L51" s="74"/>
      <c r="M51" s="11">
        <f>MAX('MDA1'!M51,MAX('MDA3'!I51,'MDA3'!L51)+MAX('MDA3'!J51,'MDA3'!M51))</f>
        <v>0</v>
      </c>
      <c r="N51" s="11">
        <f>IF(AND(COUNTRY_INFO!I51&gt;0,COUNTRY_INFO!I51&lt;4),IF(J51&gt;MAX('MDA1'!M51,MAX('MDA3'!I51,'MDA3'!L51)+MAX('MDA3'!J51,'MDA3'!M51)),MAX('MDA1'!M51,MAX('MDA3'!I51,'MDA3'!L51)+MAX('MDA3'!J51,'MDA3'!M51)),J51),0)</f>
        <v>0</v>
      </c>
      <c r="O51" s="87">
        <f>IF(AND(COUNTRY_INFO!I51&gt;0,COUNTRY_INFO!I51&lt;4), IF(M51/J51*100&lt;&gt;0, IF(M51/J51*100&gt;100,100,M51/J51*100), "-"),0)</f>
        <v>0</v>
      </c>
      <c r="P51" s="81">
        <f>COUNTRY_INFO!N51</f>
        <v>0</v>
      </c>
      <c r="Q51" s="74"/>
      <c r="R51" s="74"/>
      <c r="S51" s="11">
        <f>SUM(MAX('MDA2'!J51, 'T1'!L51, MAX(T3_R1!K51, T3_R2!K51)), MAX('MDA1'!K51, 'MDA2'!K51, 'T1'!M51, MAX(T3_R1!L51, T3_R2!L51)), MAX('MDA1'!L51, 'MDA2'!L51, 'T1'!N51, MAX(T3_R1!M51, T3_R2!M51)))</f>
        <v>0</v>
      </c>
      <c r="T51" s="11">
        <f>IF(AND(COUNTRY_INFO!J51&gt;1,COUNTRY_INFO!J51&lt;4),IF(P51&gt;SUM(MAX('MDA2'!J51,MAX(T3_R1!K51,T3_R2!K51)),MAX('MDA1'!K51,'MDA2'!K51,'T1'!M51,MAX(T3_R1!L51,T3_R2!L51))),SUM(MAX('MDA2'!J51,MAX(T3_R1!K51,T3_R2!K51)),MAX('MDA1'!K51,'MDA2'!K51,'T1'!M51,MAX(T3_R1!L51,T3_R2!L51))),P51),0)</f>
        <v>0</v>
      </c>
      <c r="U51" s="87">
        <f>IF(AND(COUNTRY_INFO!J51&gt;1,COUNTRY_INFO!J51&lt;4), IF(S51/P51*100&lt;&gt;0, IF(T51/P51*100&gt;100,100,T51/P51*100), "-"),0)</f>
        <v>0</v>
      </c>
      <c r="V51" s="81">
        <f>COUNTRY_INFO!O51</f>
        <v>27165.4</v>
      </c>
      <c r="W51" s="74"/>
      <c r="X51" s="74"/>
      <c r="Y51" s="11">
        <f>MAX(SUM('T1'!L51:'T1'!N51),SUM('T2'!J51:'T2'!L51))</f>
        <v>18928</v>
      </c>
      <c r="Z51" s="11">
        <f>IF(AND(COUNTRY_INFO!K51&gt;0,COUNTRY_INFO!K51&lt;4),IF(V51&gt;MAX('T1'!M51,'T2'!M51),MAX('T1'!M51,'T2'!M51),V51),0)</f>
        <v>18928</v>
      </c>
      <c r="AA51" s="87">
        <f>IF(AND(COUNTRY_INFO!K51&gt;0,COUNTRY_INFO!K51&lt;4), IF(Y51/V51*100&lt;&gt;0, IF(Z51/V51*100&gt;100,100,Z51/V51*100), "-"),0)</f>
        <v>69.676868369322747</v>
      </c>
    </row>
    <row r="52" spans="1:27" x14ac:dyDescent="0.25">
      <c r="A52" s="10" t="str">
        <f>IF(COUNTRY_INFO!A52=0," ",COUNTRY_INFO!A52)</f>
        <v>Angola</v>
      </c>
      <c r="B52" s="10" t="str">
        <f>IF(COUNTRY_INFO!B52=0," ",COUNTRY_INFO!B52)</f>
        <v>HUAMBO</v>
      </c>
      <c r="C52" s="104" t="str">
        <f>IF(COUNTRY_INFO!C52=0," ",COUNTRY_INFO!C52)</f>
        <v>TCHICALA TCHOLOHANGA</v>
      </c>
      <c r="D52" s="81">
        <f>COUNTRY_INFO!L52</f>
        <v>0</v>
      </c>
      <c r="E52" s="74"/>
      <c r="F52" s="74"/>
      <c r="G52" s="11">
        <f>MAX('MDA1'!M52,'MDA2'!M52)</f>
        <v>0</v>
      </c>
      <c r="H52" s="11">
        <f>IF(AND(COUNTRY_INFO!H52&gt;0,COUNTRY_INFO!H52&lt;4),IF(D52&gt;MAX('MDA1'!M52,'MDA2'!M52),MAX('MDA1'!M52,'MDA2'!M52),D52),0)</f>
        <v>0</v>
      </c>
      <c r="I52" s="87">
        <f>IF(AND(COUNTRY_INFO!H52&gt;0,COUNTRY_INFO!H52&lt;4), IF(G52/D52*100&lt;&gt;0, IF(G52/D52*100&gt;100,100,G52/D52*100), "-"),0)</f>
        <v>0</v>
      </c>
      <c r="J52" s="81">
        <f>COUNTRY_INFO!M52</f>
        <v>0</v>
      </c>
      <c r="K52" s="74"/>
      <c r="L52" s="74"/>
      <c r="M52" s="11">
        <f>MAX('MDA1'!M52,MAX('MDA3'!I52,'MDA3'!L52)+MAX('MDA3'!J52,'MDA3'!M52))</f>
        <v>0</v>
      </c>
      <c r="N52" s="11">
        <f>IF(AND(COUNTRY_INFO!I52&gt;0,COUNTRY_INFO!I52&lt;4),IF(J52&gt;MAX('MDA1'!M52,MAX('MDA3'!I52,'MDA3'!L52)+MAX('MDA3'!J52,'MDA3'!M52)),MAX('MDA1'!M52,MAX('MDA3'!I52,'MDA3'!L52)+MAX('MDA3'!J52,'MDA3'!M52)),J52),0)</f>
        <v>0</v>
      </c>
      <c r="O52" s="87">
        <f>IF(AND(COUNTRY_INFO!I52&gt;0,COUNTRY_INFO!I52&lt;4), IF(M52/J52*100&lt;&gt;0, IF(M52/J52*100&gt;100,100,M52/J52*100), "-"),0)</f>
        <v>0</v>
      </c>
      <c r="P52" s="81">
        <f>COUNTRY_INFO!N52</f>
        <v>0</v>
      </c>
      <c r="Q52" s="74"/>
      <c r="R52" s="74"/>
      <c r="S52" s="11">
        <f>SUM(MAX('MDA2'!J52, 'T1'!L52, MAX(T3_R1!K52, T3_R2!K52)), MAX('MDA1'!K52, 'MDA2'!K52, 'T1'!M52, MAX(T3_R1!L52, T3_R2!L52)), MAX('MDA1'!L52, 'MDA2'!L52, 'T1'!N52, MAX(T3_R1!M52, T3_R2!M52)))</f>
        <v>0</v>
      </c>
      <c r="T52" s="11">
        <f>IF(AND(COUNTRY_INFO!J52&gt;1,COUNTRY_INFO!J52&lt;4),IF(P52&gt;SUM(MAX('MDA2'!J52,MAX(T3_R1!K52,T3_R2!K52)),MAX('MDA1'!K52,'MDA2'!K52,'T1'!M52,MAX(T3_R1!L52,T3_R2!L52))),SUM(MAX('MDA2'!J52,MAX(T3_R1!K52,T3_R2!K52)),MAX('MDA1'!K52,'MDA2'!K52,'T1'!M52,MAX(T3_R1!L52,T3_R2!L52))),P52),0)</f>
        <v>0</v>
      </c>
      <c r="U52" s="87">
        <f>IF(AND(COUNTRY_INFO!J52&gt;1,COUNTRY_INFO!J52&lt;4), IF(S52/P52*100&lt;&gt;0, IF(T52/P52*100&gt;100,100,T52/P52*100), "-"),0)</f>
        <v>0</v>
      </c>
      <c r="V52" s="81">
        <f>COUNTRY_INFO!O52</f>
        <v>25070.800000000003</v>
      </c>
      <c r="W52" s="74"/>
      <c r="X52" s="74"/>
      <c r="Y52" s="11">
        <f>MAX(SUM('T1'!L52:'T1'!N52),SUM('T2'!J52:'T2'!L52))</f>
        <v>16755</v>
      </c>
      <c r="Z52" s="11">
        <f>IF(AND(COUNTRY_INFO!K52&gt;0,COUNTRY_INFO!K52&lt;4),IF(V52&gt;MAX('T1'!M52,'T2'!M52),MAX('T1'!M52,'T2'!M52),V52),0)</f>
        <v>16755</v>
      </c>
      <c r="AA52" s="87">
        <f>IF(AND(COUNTRY_INFO!K52&gt;0,COUNTRY_INFO!K52&lt;4), IF(Y52/V52*100&lt;&gt;0, IF(Z52/V52*100&gt;100,100,Z52/V52*100), "-"),0)</f>
        <v>66.830735357467645</v>
      </c>
    </row>
    <row r="53" spans="1:27" x14ac:dyDescent="0.25">
      <c r="A53" s="10" t="str">
        <f>IF(COUNTRY_INFO!A53=0," ",COUNTRY_INFO!A53)</f>
        <v>Angola</v>
      </c>
      <c r="B53" s="10" t="str">
        <f>IF(COUNTRY_INFO!B53=0," ",COUNTRY_INFO!B53)</f>
        <v>HUAMBO</v>
      </c>
      <c r="C53" s="104" t="str">
        <f>IF(COUNTRY_INFO!C53=0," ",COUNTRY_INFO!C53)</f>
        <v>TCHINDJENJE</v>
      </c>
      <c r="D53" s="81">
        <f>COUNTRY_INFO!L53</f>
        <v>0</v>
      </c>
      <c r="E53" s="74"/>
      <c r="F53" s="74"/>
      <c r="G53" s="11">
        <f>MAX('MDA1'!M53,'MDA2'!M53)</f>
        <v>0</v>
      </c>
      <c r="H53" s="11">
        <f>IF(AND(COUNTRY_INFO!H53&gt;0,COUNTRY_INFO!H53&lt;4),IF(D53&gt;MAX('MDA1'!M53,'MDA2'!M53),MAX('MDA1'!M53,'MDA2'!M53),D53),0)</f>
        <v>0</v>
      </c>
      <c r="I53" s="87">
        <f>IF(AND(COUNTRY_INFO!H53&gt;0,COUNTRY_INFO!H53&lt;4), IF(G53/D53*100&lt;&gt;0, IF(G53/D53*100&gt;100,100,G53/D53*100), "-"),0)</f>
        <v>0</v>
      </c>
      <c r="J53" s="81">
        <f>COUNTRY_INFO!M53</f>
        <v>0</v>
      </c>
      <c r="K53" s="74"/>
      <c r="L53" s="74"/>
      <c r="M53" s="11">
        <f>MAX('MDA1'!M53,MAX('MDA3'!I53,'MDA3'!L53)+MAX('MDA3'!J53,'MDA3'!M53))</f>
        <v>0</v>
      </c>
      <c r="N53" s="11">
        <f>IF(AND(COUNTRY_INFO!I53&gt;0,COUNTRY_INFO!I53&lt;4),IF(J53&gt;MAX('MDA1'!M53,MAX('MDA3'!I53,'MDA3'!L53)+MAX('MDA3'!J53,'MDA3'!M53)),MAX('MDA1'!M53,MAX('MDA3'!I53,'MDA3'!L53)+MAX('MDA3'!J53,'MDA3'!M53)),J53),0)</f>
        <v>0</v>
      </c>
      <c r="O53" s="87">
        <f>IF(AND(COUNTRY_INFO!I53&gt;0,COUNTRY_INFO!I53&lt;4), IF(M53/J53*100&lt;&gt;0, IF(M53/J53*100&gt;100,100,M53/J53*100), "-"),0)</f>
        <v>0</v>
      </c>
      <c r="P53" s="81">
        <f>COUNTRY_INFO!N53</f>
        <v>0</v>
      </c>
      <c r="Q53" s="74"/>
      <c r="R53" s="74"/>
      <c r="S53" s="11">
        <f>SUM(MAX('MDA2'!J53, 'T1'!L53, MAX(T3_R1!K53, T3_R2!K53)), MAX('MDA1'!K53, 'MDA2'!K53, 'T1'!M53, MAX(T3_R1!L53, T3_R2!L53)), MAX('MDA1'!L53, 'MDA2'!L53, 'T1'!N53, MAX(T3_R1!M53, T3_R2!M53)))</f>
        <v>0</v>
      </c>
      <c r="T53" s="11">
        <f>IF(AND(COUNTRY_INFO!J53&gt;1,COUNTRY_INFO!J53&lt;4),IF(P53&gt;SUM(MAX('MDA2'!J53,MAX(T3_R1!K53,T3_R2!K53)),MAX('MDA1'!K53,'MDA2'!K53,'T1'!M53,MAX(T3_R1!L53,T3_R2!L53))),SUM(MAX('MDA2'!J53,MAX(T3_R1!K53,T3_R2!K53)),MAX('MDA1'!K53,'MDA2'!K53,'T1'!M53,MAX(T3_R1!L53,T3_R2!L53))),P53),0)</f>
        <v>0</v>
      </c>
      <c r="U53" s="87">
        <f>IF(AND(COUNTRY_INFO!J53&gt;1,COUNTRY_INFO!J53&lt;4), IF(S53/P53*100&lt;&gt;0, IF(T53/P53*100&gt;100,100,T53/P53*100), "-"),0)</f>
        <v>0</v>
      </c>
      <c r="V53" s="81">
        <f>COUNTRY_INFO!O53</f>
        <v>6936.3</v>
      </c>
      <c r="W53" s="74"/>
      <c r="X53" s="74"/>
      <c r="Y53" s="11">
        <f>MAX(SUM('T1'!L53:'T1'!N53),SUM('T2'!J53:'T2'!L53))</f>
        <v>8226</v>
      </c>
      <c r="Z53" s="11">
        <f>IF(AND(COUNTRY_INFO!K53&gt;0,COUNTRY_INFO!K53&lt;4),IF(V53&gt;MAX('T1'!M53,'T2'!M53),MAX('T1'!M53,'T2'!M53),V53),0)</f>
        <v>6936.3</v>
      </c>
      <c r="AA53" s="87">
        <f>IF(AND(COUNTRY_INFO!K53&gt;0,COUNTRY_INFO!K53&lt;4), IF(Y53/V53*100&lt;&gt;0, IF(Z53/V53*100&gt;100,100,Z53/V53*100), "-"),0)</f>
        <v>100</v>
      </c>
    </row>
    <row r="54" spans="1:27" x14ac:dyDescent="0.25">
      <c r="A54" s="10" t="str">
        <f>IF(COUNTRY_INFO!A54=0," ",COUNTRY_INFO!A54)</f>
        <v>Angola</v>
      </c>
      <c r="B54" s="10" t="str">
        <f>IF(COUNTRY_INFO!B54=0," ",COUNTRY_INFO!B54)</f>
        <v>HUAMBO</v>
      </c>
      <c r="C54" s="104" t="str">
        <f>IF(COUNTRY_INFO!C54=0," ",COUNTRY_INFO!C54)</f>
        <v>UKUMA</v>
      </c>
      <c r="D54" s="81">
        <f>COUNTRY_INFO!L54</f>
        <v>0</v>
      </c>
      <c r="E54" s="74"/>
      <c r="F54" s="74"/>
      <c r="G54" s="11">
        <f>MAX('MDA1'!M54,'MDA2'!M54)</f>
        <v>0</v>
      </c>
      <c r="H54" s="11">
        <f>IF(AND(COUNTRY_INFO!H54&gt;0,COUNTRY_INFO!H54&lt;4),IF(D54&gt;MAX('MDA1'!M54,'MDA2'!M54),MAX('MDA1'!M54,'MDA2'!M54),D54),0)</f>
        <v>0</v>
      </c>
      <c r="I54" s="87">
        <f>IF(AND(COUNTRY_INFO!H54&gt;0,COUNTRY_INFO!H54&lt;4), IF(G54/D54*100&lt;&gt;0, IF(G54/D54*100&gt;100,100,G54/D54*100), "-"),0)</f>
        <v>0</v>
      </c>
      <c r="J54" s="81">
        <f>COUNTRY_INFO!M54</f>
        <v>0</v>
      </c>
      <c r="K54" s="74"/>
      <c r="L54" s="74"/>
      <c r="M54" s="11">
        <f>MAX('MDA1'!M54,MAX('MDA3'!I54,'MDA3'!L54)+MAX('MDA3'!J54,'MDA3'!M54))</f>
        <v>0</v>
      </c>
      <c r="N54" s="11">
        <f>IF(AND(COUNTRY_INFO!I54&gt;0,COUNTRY_INFO!I54&lt;4),IF(J54&gt;MAX('MDA1'!M54,MAX('MDA3'!I54,'MDA3'!L54)+MAX('MDA3'!J54,'MDA3'!M54)),MAX('MDA1'!M54,MAX('MDA3'!I54,'MDA3'!L54)+MAX('MDA3'!J54,'MDA3'!M54)),J54),0)</f>
        <v>0</v>
      </c>
      <c r="O54" s="87">
        <f>IF(AND(COUNTRY_INFO!I54&gt;0,COUNTRY_INFO!I54&lt;4), IF(M54/J54*100&lt;&gt;0, IF(M54/J54*100&gt;100,100,M54/J54*100), "-"),0)</f>
        <v>0</v>
      </c>
      <c r="P54" s="81">
        <f>COUNTRY_INFO!N54</f>
        <v>0</v>
      </c>
      <c r="Q54" s="74"/>
      <c r="R54" s="74"/>
      <c r="S54" s="11">
        <f>SUM(MAX('MDA2'!J54, 'T1'!L54, MAX(T3_R1!K54, T3_R2!K54)), MAX('MDA1'!K54, 'MDA2'!K54, 'T1'!M54, MAX(T3_R1!L54, T3_R2!L54)), MAX('MDA1'!L54, 'MDA2'!L54, 'T1'!N54, MAX(T3_R1!M54, T3_R2!M54)))</f>
        <v>0</v>
      </c>
      <c r="T54" s="11">
        <f>IF(AND(COUNTRY_INFO!J54&gt;1,COUNTRY_INFO!J54&lt;4),IF(P54&gt;SUM(MAX('MDA2'!J54,MAX(T3_R1!K54,T3_R2!K54)),MAX('MDA1'!K54,'MDA2'!K54,'T1'!M54,MAX(T3_R1!L54,T3_R2!L54))),SUM(MAX('MDA2'!J54,MAX(T3_R1!K54,T3_R2!K54)),MAX('MDA1'!K54,'MDA2'!K54,'T1'!M54,MAX(T3_R1!L54,T3_R2!L54))),P54),0)</f>
        <v>0</v>
      </c>
      <c r="U54" s="87">
        <f>IF(AND(COUNTRY_INFO!J54&gt;1,COUNTRY_INFO!J54&lt;4), IF(S54/P54*100&lt;&gt;0, IF(T54/P54*100&gt;100,100,T54/P54*100), "-"),0)</f>
        <v>0</v>
      </c>
      <c r="V54" s="81">
        <f>COUNTRY_INFO!O54</f>
        <v>10500.8</v>
      </c>
      <c r="W54" s="74"/>
      <c r="X54" s="74"/>
      <c r="Y54" s="11">
        <f>MAX(SUM('T1'!L54:'T1'!N54),SUM('T2'!J54:'T2'!L54))</f>
        <v>13212</v>
      </c>
      <c r="Z54" s="11">
        <f>IF(AND(COUNTRY_INFO!K54&gt;0,COUNTRY_INFO!K54&lt;4),IF(V54&gt;MAX('T1'!M54,'T2'!M54),MAX('T1'!M54,'T2'!M54),V54),0)</f>
        <v>10500.8</v>
      </c>
      <c r="AA54" s="87">
        <f>IF(AND(COUNTRY_INFO!K54&gt;0,COUNTRY_INFO!K54&lt;4), IF(Y54/V54*100&lt;&gt;0, IF(Z54/V54*100&gt;100,100,Z54/V54*100), "-"),0)</f>
        <v>100</v>
      </c>
    </row>
    <row r="55" spans="1:27" x14ac:dyDescent="0.25">
      <c r="A55" s="10" t="str">
        <f>IF(COUNTRY_INFO!A55=0," ",COUNTRY_INFO!A55)</f>
        <v>Angola</v>
      </c>
      <c r="B55" s="10" t="str">
        <f>IF(COUNTRY_INFO!B55=0," ",COUNTRY_INFO!B55)</f>
        <v>HUILA</v>
      </c>
      <c r="C55" s="104" t="str">
        <f>IF(COUNTRY_INFO!C55=0," ",COUNTRY_INFO!C55)</f>
        <v>CACONDA</v>
      </c>
      <c r="D55" s="81" t="str">
        <f>COUNTRY_INFO!L55</f>
        <v>Unknown</v>
      </c>
      <c r="E55" s="74"/>
      <c r="F55" s="74"/>
      <c r="G55" s="11">
        <f>MAX('MDA1'!M55,'MDA2'!M55)</f>
        <v>0</v>
      </c>
      <c r="H55" s="11">
        <f>IF(AND(COUNTRY_INFO!H55&gt;0,COUNTRY_INFO!H55&lt;4),IF(D55&gt;MAX('MDA1'!M55,'MDA2'!M55),MAX('MDA1'!M55,'MDA2'!M55),D55),0)</f>
        <v>0</v>
      </c>
      <c r="I55" s="87">
        <f>IF(AND(COUNTRY_INFO!H55&gt;0,COUNTRY_INFO!H55&lt;4), IF(G55/D55*100&lt;&gt;0, IF(G55/D55*100&gt;100,100,G55/D55*100), "-"),0)</f>
        <v>0</v>
      </c>
      <c r="J55" s="81">
        <f>COUNTRY_INFO!M55</f>
        <v>159908</v>
      </c>
      <c r="K55" s="74"/>
      <c r="L55" s="74"/>
      <c r="M55" s="11">
        <f>MAX('MDA1'!M55,MAX('MDA3'!I55,'MDA3'!L55)+MAX('MDA3'!J55,'MDA3'!M55))</f>
        <v>0</v>
      </c>
      <c r="N55" s="11">
        <f>IF(AND(COUNTRY_INFO!I55&gt;0,COUNTRY_INFO!I55&lt;4),IF(J55&gt;MAX('MDA1'!M55,MAX('MDA3'!I55,'MDA3'!L55)+MAX('MDA3'!J55,'MDA3'!M55)),MAX('MDA1'!M55,MAX('MDA3'!I55,'MDA3'!L55)+MAX('MDA3'!J55,'MDA3'!M55)),J55),0)</f>
        <v>0</v>
      </c>
      <c r="O55" s="87" t="str">
        <f>IF(AND(COUNTRY_INFO!I55&gt;0,COUNTRY_INFO!I55&lt;4), IF(M55/J55*100&lt;&gt;0, IF(M55/J55*100&gt;100,100,M55/J55*100), "-"),0)</f>
        <v>-</v>
      </c>
      <c r="P55" s="81">
        <f>COUNTRY_INFO!N55</f>
        <v>68760</v>
      </c>
      <c r="Q55" s="74"/>
      <c r="R55" s="74"/>
      <c r="S55" s="11">
        <f>SUM(MAX('MDA2'!J55, 'T1'!L55, MAX(T3_R1!K55, T3_R2!K55)), MAX('MDA1'!K55, 'MDA2'!K55, 'T1'!M55, MAX(T3_R1!L55, T3_R2!L55)), MAX('MDA1'!L55, 'MDA2'!L55, 'T1'!N55, MAX(T3_R1!M55, T3_R2!M55)))</f>
        <v>0</v>
      </c>
      <c r="T55" s="11">
        <f>IF(AND(COUNTRY_INFO!J55&gt;1,COUNTRY_INFO!J55&lt;4),IF(P55&gt;SUM(MAX('MDA2'!J55,MAX(T3_R1!K55,T3_R2!K55)),MAX('MDA1'!K55,'MDA2'!K55,'T1'!M55,MAX(T3_R1!L55,T3_R2!L55))),SUM(MAX('MDA2'!J55,MAX(T3_R1!K55,T3_R2!K55)),MAX('MDA1'!K55,'MDA2'!K55,'T1'!M55,MAX(T3_R1!L55,T3_R2!L55))),P55),0)</f>
        <v>0</v>
      </c>
      <c r="U55" s="87" t="str">
        <f>IF(AND(COUNTRY_INFO!J55&gt;1,COUNTRY_INFO!J55&lt;4), IF(S55/P55*100&lt;&gt;0, IF(T55/P55*100&gt;100,100,T55/P55*100), "-"),0)</f>
        <v>-</v>
      </c>
      <c r="V55" s="81">
        <f>COUNTRY_INFO!O55</f>
        <v>39337.199999999997</v>
      </c>
      <c r="W55" s="74"/>
      <c r="X55" s="74"/>
      <c r="Y55" s="11">
        <f>MAX(SUM('T1'!L55:'T1'!N55),SUM('T2'!J55:'T2'!L55))</f>
        <v>0</v>
      </c>
      <c r="Z55" s="11">
        <f>IF(AND(COUNTRY_INFO!K55&gt;0,COUNTRY_INFO!K55&lt;4),IF(V55&gt;MAX('T1'!M55,'T2'!M55),MAX('T1'!M55,'T2'!M55),V55),0)</f>
        <v>0</v>
      </c>
      <c r="AA55" s="87" t="str">
        <f>IF(AND(COUNTRY_INFO!K55&gt;0,COUNTRY_INFO!K55&lt;4), IF(Y55/V55*100&lt;&gt;0, IF(Z55/V55*100&gt;100,100,Z55/V55*100), "-"),0)</f>
        <v>-</v>
      </c>
    </row>
    <row r="56" spans="1:27" x14ac:dyDescent="0.25">
      <c r="A56" s="10" t="str">
        <f>IF(COUNTRY_INFO!A56=0," ",COUNTRY_INFO!A56)</f>
        <v>Angola</v>
      </c>
      <c r="B56" s="10" t="str">
        <f>IF(COUNTRY_INFO!B56=0," ",COUNTRY_INFO!B56)</f>
        <v>HUILA</v>
      </c>
      <c r="C56" s="104" t="str">
        <f>IF(COUNTRY_INFO!C56=0," ",COUNTRY_INFO!C56)</f>
        <v>CACULA</v>
      </c>
      <c r="D56" s="81" t="str">
        <f>COUNTRY_INFO!L56</f>
        <v>Unknown</v>
      </c>
      <c r="E56" s="74"/>
      <c r="F56" s="74"/>
      <c r="G56" s="11">
        <f>MAX('MDA1'!M56,'MDA2'!M56)</f>
        <v>0</v>
      </c>
      <c r="H56" s="11">
        <f>IF(AND(COUNTRY_INFO!H56&gt;0,COUNTRY_INFO!H56&lt;4),IF(D56&gt;MAX('MDA1'!M56,'MDA2'!M56),MAX('MDA1'!M56,'MDA2'!M56),D56),0)</f>
        <v>0</v>
      </c>
      <c r="I56" s="87">
        <f>IF(AND(COUNTRY_INFO!H56&gt;0,COUNTRY_INFO!H56&lt;4), IF(G56/D56*100&lt;&gt;0, IF(G56/D56*100&gt;100,100,G56/D56*100), "-"),0)</f>
        <v>0</v>
      </c>
      <c r="J56" s="81">
        <f>COUNTRY_INFO!M56</f>
        <v>128411</v>
      </c>
      <c r="K56" s="74"/>
      <c r="L56" s="74"/>
      <c r="M56" s="11">
        <f>MAX('MDA1'!M56,MAX('MDA3'!I56,'MDA3'!L56)+MAX('MDA3'!J56,'MDA3'!M56))</f>
        <v>0</v>
      </c>
      <c r="N56" s="11">
        <f>IF(AND(COUNTRY_INFO!I56&gt;0,COUNTRY_INFO!I56&lt;4),IF(J56&gt;MAX('MDA1'!M56,MAX('MDA3'!I56,'MDA3'!L56)+MAX('MDA3'!J56,'MDA3'!M56)),MAX('MDA1'!M56,MAX('MDA3'!I56,'MDA3'!L56)+MAX('MDA3'!J56,'MDA3'!M56)),J56),0)</f>
        <v>0</v>
      </c>
      <c r="O56" s="87" t="str">
        <f>IF(AND(COUNTRY_INFO!I56&gt;0,COUNTRY_INFO!I56&lt;4), IF(M56/J56*100&lt;&gt;0, IF(M56/J56*100&gt;100,100,M56/J56*100), "-"),0)</f>
        <v>-</v>
      </c>
      <c r="P56" s="81">
        <f>COUNTRY_INFO!N56</f>
        <v>55217</v>
      </c>
      <c r="Q56" s="74"/>
      <c r="R56" s="74"/>
      <c r="S56" s="11">
        <f>SUM(MAX('MDA2'!J56, 'T1'!L56, MAX(T3_R1!K56, T3_R2!K56)), MAX('MDA1'!K56, 'MDA2'!K56, 'T1'!M56, MAX(T3_R1!L56, T3_R2!L56)), MAX('MDA1'!L56, 'MDA2'!L56, 'T1'!N56, MAX(T3_R1!M56, T3_R2!M56)))</f>
        <v>0</v>
      </c>
      <c r="T56" s="11">
        <f>IF(AND(COUNTRY_INFO!J56&gt;1,COUNTRY_INFO!J56&lt;4),IF(P56&gt;SUM(MAX('MDA2'!J56,MAX(T3_R1!K56,T3_R2!K56)),MAX('MDA1'!K56,'MDA2'!K56,'T1'!M56,MAX(T3_R1!L56,T3_R2!L56))),SUM(MAX('MDA2'!J56,MAX(T3_R1!K56,T3_R2!K56)),MAX('MDA1'!K56,'MDA2'!K56,'T1'!M56,MAX(T3_R1!L56,T3_R2!L56))),P56),0)</f>
        <v>0</v>
      </c>
      <c r="U56" s="87" t="str">
        <f>IF(AND(COUNTRY_INFO!J56&gt;1,COUNTRY_INFO!J56&lt;4), IF(S56/P56*100&lt;&gt;0, IF(T56/P56*100&gt;100,100,T56/P56*100), "-"),0)</f>
        <v>-</v>
      </c>
      <c r="V56" s="81">
        <f>COUNTRY_INFO!O56</f>
        <v>31589.1</v>
      </c>
      <c r="W56" s="74"/>
      <c r="X56" s="74"/>
      <c r="Y56" s="11">
        <f>MAX(SUM('T1'!L56:'T1'!N56),SUM('T2'!J56:'T2'!L56))</f>
        <v>0</v>
      </c>
      <c r="Z56" s="11">
        <f>IF(AND(COUNTRY_INFO!K56&gt;0,COUNTRY_INFO!K56&lt;4),IF(V56&gt;MAX('T1'!M56,'T2'!M56),MAX('T1'!M56,'T2'!M56),V56),0)</f>
        <v>0</v>
      </c>
      <c r="AA56" s="87" t="str">
        <f>IF(AND(COUNTRY_INFO!K56&gt;0,COUNTRY_INFO!K56&lt;4), IF(Y56/V56*100&lt;&gt;0, IF(Z56/V56*100&gt;100,100,Z56/V56*100), "-"),0)</f>
        <v>-</v>
      </c>
    </row>
    <row r="57" spans="1:27" x14ac:dyDescent="0.25">
      <c r="A57" s="10" t="str">
        <f>IF(COUNTRY_INFO!A57=0," ",COUNTRY_INFO!A57)</f>
        <v>Angola</v>
      </c>
      <c r="B57" s="10" t="str">
        <f>IF(COUNTRY_INFO!B57=0," ",COUNTRY_INFO!B57)</f>
        <v>HUILA</v>
      </c>
      <c r="C57" s="104" t="str">
        <f>IF(COUNTRY_INFO!C57=0," ",COUNTRY_INFO!C57)</f>
        <v>CALUQUEMBE</v>
      </c>
      <c r="D57" s="81" t="str">
        <f>COUNTRY_INFO!L57</f>
        <v>Unknown</v>
      </c>
      <c r="E57" s="74"/>
      <c r="F57" s="74"/>
      <c r="G57" s="11">
        <f>MAX('MDA1'!M57,'MDA2'!M57)</f>
        <v>0</v>
      </c>
      <c r="H57" s="11">
        <f>IF(AND(COUNTRY_INFO!H57&gt;0,COUNTRY_INFO!H57&lt;4),IF(D57&gt;MAX('MDA1'!M57,'MDA2'!M57),MAX('MDA1'!M57,'MDA2'!M57),D57),0)</f>
        <v>0</v>
      </c>
      <c r="I57" s="87">
        <f>IF(AND(COUNTRY_INFO!H57&gt;0,COUNTRY_INFO!H57&lt;4), IF(G57/D57*100&lt;&gt;0, IF(G57/D57*100&gt;100,100,G57/D57*100), "-"),0)</f>
        <v>0</v>
      </c>
      <c r="J57" s="81">
        <f>COUNTRY_INFO!M57</f>
        <v>169420</v>
      </c>
      <c r="K57" s="74"/>
      <c r="L57" s="74"/>
      <c r="M57" s="11">
        <f>MAX('MDA1'!M57,MAX('MDA3'!I57,'MDA3'!L57)+MAX('MDA3'!J57,'MDA3'!M57))</f>
        <v>0</v>
      </c>
      <c r="N57" s="11">
        <f>IF(AND(COUNTRY_INFO!I57&gt;0,COUNTRY_INFO!I57&lt;4),IF(J57&gt;MAX('MDA1'!M57,MAX('MDA3'!I57,'MDA3'!L57)+MAX('MDA3'!J57,'MDA3'!M57)),MAX('MDA1'!M57,MAX('MDA3'!I57,'MDA3'!L57)+MAX('MDA3'!J57,'MDA3'!M57)),J57),0)</f>
        <v>0</v>
      </c>
      <c r="O57" s="87" t="str">
        <f>IF(AND(COUNTRY_INFO!I57&gt;0,COUNTRY_INFO!I57&lt;4), IF(M57/J57*100&lt;&gt;0, IF(M57/J57*100&gt;100,100,M57/J57*100), "-"),0)</f>
        <v>-</v>
      </c>
      <c r="P57" s="81">
        <f>COUNTRY_INFO!N57</f>
        <v>72851</v>
      </c>
      <c r="Q57" s="74"/>
      <c r="R57" s="74"/>
      <c r="S57" s="11">
        <f>SUM(MAX('MDA2'!J57, 'T1'!L57, MAX(T3_R1!K57, T3_R2!K57)), MAX('MDA1'!K57, 'MDA2'!K57, 'T1'!M57, MAX(T3_R1!L57, T3_R2!L57)), MAX('MDA1'!L57, 'MDA2'!L57, 'T1'!N57, MAX(T3_R1!M57, T3_R2!M57)))</f>
        <v>0</v>
      </c>
      <c r="T57" s="11">
        <f>IF(AND(COUNTRY_INFO!J57&gt;1,COUNTRY_INFO!J57&lt;4),IF(P57&gt;SUM(MAX('MDA2'!J57,MAX(T3_R1!K57,T3_R2!K57)),MAX('MDA1'!K57,'MDA2'!K57,'T1'!M57,MAX(T3_R1!L57,T3_R2!L57))),SUM(MAX('MDA2'!J57,MAX(T3_R1!K57,T3_R2!K57)),MAX('MDA1'!K57,'MDA2'!K57,'T1'!M57,MAX(T3_R1!L57,T3_R2!L57))),P57),0)</f>
        <v>0</v>
      </c>
      <c r="U57" s="87" t="str">
        <f>IF(AND(COUNTRY_INFO!J57&gt;1,COUNTRY_INFO!J57&lt;4), IF(S57/P57*100&lt;&gt;0, IF(T57/P57*100&gt;100,100,T57/P57*100), "-"),0)</f>
        <v>-</v>
      </c>
      <c r="V57" s="81">
        <f>COUNTRY_INFO!O57</f>
        <v>41677.600000000006</v>
      </c>
      <c r="W57" s="74"/>
      <c r="X57" s="74"/>
      <c r="Y57" s="11">
        <f>MAX(SUM('T1'!L57:'T1'!N57),SUM('T2'!J57:'T2'!L57))</f>
        <v>0</v>
      </c>
      <c r="Z57" s="11">
        <f>IF(AND(COUNTRY_INFO!K57&gt;0,COUNTRY_INFO!K57&lt;4),IF(V57&gt;MAX('T1'!M57,'T2'!M57),MAX('T1'!M57,'T2'!M57),V57),0)</f>
        <v>0</v>
      </c>
      <c r="AA57" s="87" t="str">
        <f>IF(AND(COUNTRY_INFO!K57&gt;0,COUNTRY_INFO!K57&lt;4), IF(Y57/V57*100&lt;&gt;0, IF(Z57/V57*100&gt;100,100,Z57/V57*100), "-"),0)</f>
        <v>-</v>
      </c>
    </row>
    <row r="58" spans="1:27" x14ac:dyDescent="0.25">
      <c r="A58" s="10" t="str">
        <f>IF(COUNTRY_INFO!A58=0," ",COUNTRY_INFO!A58)</f>
        <v>Angola</v>
      </c>
      <c r="B58" s="10" t="str">
        <f>IF(COUNTRY_INFO!B58=0," ",COUNTRY_INFO!B58)</f>
        <v>HUILA</v>
      </c>
      <c r="C58" s="104" t="str">
        <f>IF(COUNTRY_INFO!C58=0," ",COUNTRY_INFO!C58)</f>
        <v>CHIBIA</v>
      </c>
      <c r="D58" s="81" t="str">
        <f>COUNTRY_INFO!L58</f>
        <v>Unknown</v>
      </c>
      <c r="E58" s="74"/>
      <c r="F58" s="74"/>
      <c r="G58" s="11">
        <f>MAX('MDA1'!M58,'MDA2'!M58)</f>
        <v>0</v>
      </c>
      <c r="H58" s="11">
        <f>IF(AND(COUNTRY_INFO!H58&gt;0,COUNTRY_INFO!H58&lt;4),IF(D58&gt;MAX('MDA1'!M58,'MDA2'!M58),MAX('MDA1'!M58,'MDA2'!M58),D58),0)</f>
        <v>0</v>
      </c>
      <c r="I58" s="87">
        <f>IF(AND(COUNTRY_INFO!H58&gt;0,COUNTRY_INFO!H58&lt;4), IF(G58/D58*100&lt;&gt;0, IF(G58/D58*100&gt;100,100,G58/D58*100), "-"),0)</f>
        <v>0</v>
      </c>
      <c r="J58" s="81" t="str">
        <f>COUNTRY_INFO!M58</f>
        <v>Unknown</v>
      </c>
      <c r="K58" s="74"/>
      <c r="L58" s="74"/>
      <c r="M58" s="11">
        <f>MAX('MDA1'!M58,MAX('MDA3'!I58,'MDA3'!L58)+MAX('MDA3'!J58,'MDA3'!M58))</f>
        <v>0</v>
      </c>
      <c r="N58" s="11">
        <f>IF(AND(COUNTRY_INFO!I58&gt;0,COUNTRY_INFO!I58&lt;4),IF(J58&gt;MAX('MDA1'!M58,MAX('MDA3'!I58,'MDA3'!L58)+MAX('MDA3'!J58,'MDA3'!M58)),MAX('MDA1'!M58,MAX('MDA3'!I58,'MDA3'!L58)+MAX('MDA3'!J58,'MDA3'!M58)),J58),0)</f>
        <v>0</v>
      </c>
      <c r="O58" s="87">
        <f>IF(AND(COUNTRY_INFO!I58&gt;0,COUNTRY_INFO!I58&lt;4), IF(M58/J58*100&lt;&gt;0, IF(M58/J58*100&gt;100,100,M58/J58*100), "-"),0)</f>
        <v>0</v>
      </c>
      <c r="P58" s="81">
        <f>COUNTRY_INFO!N58</f>
        <v>78016</v>
      </c>
      <c r="Q58" s="74"/>
      <c r="R58" s="74"/>
      <c r="S58" s="11">
        <f>SUM(MAX('MDA2'!J58, 'T1'!L58, MAX(T3_R1!K58, T3_R2!K58)), MAX('MDA1'!K58, 'MDA2'!K58, 'T1'!M58, MAX(T3_R1!L58, T3_R2!L58)), MAX('MDA1'!L58, 'MDA2'!L58, 'T1'!N58, MAX(T3_R1!M58, T3_R2!M58)))</f>
        <v>0</v>
      </c>
      <c r="T58" s="11">
        <f>IF(AND(COUNTRY_INFO!J58&gt;1,COUNTRY_INFO!J58&lt;4),IF(P58&gt;SUM(MAX('MDA2'!J58,MAX(T3_R1!K58,T3_R2!K58)),MAX('MDA1'!K58,'MDA2'!K58,'T1'!M58,MAX(T3_R1!L58,T3_R2!L58))),SUM(MAX('MDA2'!J58,MAX(T3_R1!K58,T3_R2!K58)),MAX('MDA1'!K58,'MDA2'!K58,'T1'!M58,MAX(T3_R1!L58,T3_R2!L58))),P58),0)</f>
        <v>0</v>
      </c>
      <c r="U58" s="87" t="str">
        <f>IF(AND(COUNTRY_INFO!J58&gt;1,COUNTRY_INFO!J58&lt;4), IF(S58/P58*100&lt;&gt;0, IF(T58/P58*100&gt;100,100,T58/P58*100), "-"),0)</f>
        <v>-</v>
      </c>
      <c r="V58" s="81">
        <f>COUNTRY_INFO!O58</f>
        <v>44632.100000000006</v>
      </c>
      <c r="W58" s="74"/>
      <c r="X58" s="74"/>
      <c r="Y58" s="11">
        <f>MAX(SUM('T1'!L58:'T1'!N58),SUM('T2'!J58:'T2'!L58))</f>
        <v>0</v>
      </c>
      <c r="Z58" s="11">
        <f>IF(AND(COUNTRY_INFO!K58&gt;0,COUNTRY_INFO!K58&lt;4),IF(V58&gt;MAX('T1'!M58,'T2'!M58),MAX('T1'!M58,'T2'!M58),V58),0)</f>
        <v>0</v>
      </c>
      <c r="AA58" s="87" t="str">
        <f>IF(AND(COUNTRY_INFO!K58&gt;0,COUNTRY_INFO!K58&lt;4), IF(Y58/V58*100&lt;&gt;0, IF(Z58/V58*100&gt;100,100,Z58/V58*100), "-"),0)</f>
        <v>-</v>
      </c>
    </row>
    <row r="59" spans="1:27" x14ac:dyDescent="0.25">
      <c r="A59" s="10" t="str">
        <f>IF(COUNTRY_INFO!A59=0," ",COUNTRY_INFO!A59)</f>
        <v>Angola</v>
      </c>
      <c r="B59" s="10" t="str">
        <f>IF(COUNTRY_INFO!B59=0," ",COUNTRY_INFO!B59)</f>
        <v>HUILA</v>
      </c>
      <c r="C59" s="104" t="str">
        <f>IF(COUNTRY_INFO!C59=0," ",COUNTRY_INFO!C59)</f>
        <v>CHICOMBA</v>
      </c>
      <c r="D59" s="81" t="str">
        <f>COUNTRY_INFO!L59</f>
        <v>Unknown</v>
      </c>
      <c r="E59" s="74"/>
      <c r="F59" s="74"/>
      <c r="G59" s="11">
        <f>MAX('MDA1'!M59,'MDA2'!M59)</f>
        <v>0</v>
      </c>
      <c r="H59" s="11">
        <f>IF(AND(COUNTRY_INFO!H59&gt;0,COUNTRY_INFO!H59&lt;4),IF(D59&gt;MAX('MDA1'!M59,'MDA2'!M59),MAX('MDA1'!M59,'MDA2'!M59),D59),0)</f>
        <v>0</v>
      </c>
      <c r="I59" s="87">
        <f>IF(AND(COUNTRY_INFO!H59&gt;0,COUNTRY_INFO!H59&lt;4), IF(G59/D59*100&lt;&gt;0, IF(G59/D59*100&gt;100,100,G59/D59*100), "-"),0)</f>
        <v>0</v>
      </c>
      <c r="J59" s="81">
        <f>COUNTRY_INFO!M59</f>
        <v>127273</v>
      </c>
      <c r="K59" s="74"/>
      <c r="L59" s="74"/>
      <c r="M59" s="11">
        <f>MAX('MDA1'!M59,MAX('MDA3'!I59,'MDA3'!L59)+MAX('MDA3'!J59,'MDA3'!M59))</f>
        <v>0</v>
      </c>
      <c r="N59" s="11">
        <f>IF(AND(COUNTRY_INFO!I59&gt;0,COUNTRY_INFO!I59&lt;4),IF(J59&gt;MAX('MDA1'!M59,MAX('MDA3'!I59,'MDA3'!L59)+MAX('MDA3'!J59,'MDA3'!M59)),MAX('MDA1'!M59,MAX('MDA3'!I59,'MDA3'!L59)+MAX('MDA3'!J59,'MDA3'!M59)),J59),0)</f>
        <v>0</v>
      </c>
      <c r="O59" s="87" t="str">
        <f>IF(AND(COUNTRY_INFO!I59&gt;0,COUNTRY_INFO!I59&lt;4), IF(M59/J59*100&lt;&gt;0, IF(M59/J59*100&gt;100,100,M59/J59*100), "-"),0)</f>
        <v>-</v>
      </c>
      <c r="P59" s="81">
        <f>COUNTRY_INFO!N59</f>
        <v>54727</v>
      </c>
      <c r="Q59" s="74"/>
      <c r="R59" s="74"/>
      <c r="S59" s="11">
        <f>SUM(MAX('MDA2'!J59, 'T1'!L59, MAX(T3_R1!K59, T3_R2!K59)), MAX('MDA1'!K59, 'MDA2'!K59, 'T1'!M59, MAX(T3_R1!L59, T3_R2!L59)), MAX('MDA1'!L59, 'MDA2'!L59, 'T1'!N59, MAX(T3_R1!M59, T3_R2!M59)))</f>
        <v>0</v>
      </c>
      <c r="T59" s="11">
        <f>IF(AND(COUNTRY_INFO!J59&gt;1,COUNTRY_INFO!J59&lt;4),IF(P59&gt;SUM(MAX('MDA2'!J59,MAX(T3_R1!K59,T3_R2!K59)),MAX('MDA1'!K59,'MDA2'!K59,'T1'!M59,MAX(T3_R1!L59,T3_R2!L59))),SUM(MAX('MDA2'!J59,MAX(T3_R1!K59,T3_R2!K59)),MAX('MDA1'!K59,'MDA2'!K59,'T1'!M59,MAX(T3_R1!L59,T3_R2!L59))),P59),0)</f>
        <v>0</v>
      </c>
      <c r="U59" s="87" t="str">
        <f>IF(AND(COUNTRY_INFO!J59&gt;1,COUNTRY_INFO!J59&lt;4), IF(S59/P59*100&lt;&gt;0, IF(T59/P59*100&gt;100,100,T59/P59*100), "-"),0)</f>
        <v>-</v>
      </c>
      <c r="V59" s="81">
        <f>COUNTRY_INFO!O59</f>
        <v>31309</v>
      </c>
      <c r="W59" s="74"/>
      <c r="X59" s="74"/>
      <c r="Y59" s="11">
        <f>MAX(SUM('T1'!L59:'T1'!N59),SUM('T2'!J59:'T2'!L59))</f>
        <v>0</v>
      </c>
      <c r="Z59" s="11">
        <f>IF(AND(COUNTRY_INFO!K59&gt;0,COUNTRY_INFO!K59&lt;4),IF(V59&gt;MAX('T1'!M59,'T2'!M59),MAX('T1'!M59,'T2'!M59),V59),0)</f>
        <v>0</v>
      </c>
      <c r="AA59" s="87" t="str">
        <f>IF(AND(COUNTRY_INFO!K59&gt;0,COUNTRY_INFO!K59&lt;4), IF(Y59/V59*100&lt;&gt;0, IF(Z59/V59*100&gt;100,100,Z59/V59*100), "-"),0)</f>
        <v>-</v>
      </c>
    </row>
    <row r="60" spans="1:27" x14ac:dyDescent="0.25">
      <c r="A60" s="10" t="str">
        <f>IF(COUNTRY_INFO!A60=0," ",COUNTRY_INFO!A60)</f>
        <v>Angola</v>
      </c>
      <c r="B60" s="10" t="str">
        <f>IF(COUNTRY_INFO!B60=0," ",COUNTRY_INFO!B60)</f>
        <v>HUILA</v>
      </c>
      <c r="C60" s="104" t="str">
        <f>IF(COUNTRY_INFO!C60=0," ",COUNTRY_INFO!C60)</f>
        <v>CHIPINDO</v>
      </c>
      <c r="D60" s="81" t="str">
        <f>COUNTRY_INFO!L60</f>
        <v>Unknown</v>
      </c>
      <c r="E60" s="74"/>
      <c r="F60" s="74"/>
      <c r="G60" s="11">
        <f>MAX('MDA1'!M60,'MDA2'!M60)</f>
        <v>0</v>
      </c>
      <c r="H60" s="11">
        <f>IF(AND(COUNTRY_INFO!H60&gt;0,COUNTRY_INFO!H60&lt;4),IF(D60&gt;MAX('MDA1'!M60,'MDA2'!M60),MAX('MDA1'!M60,'MDA2'!M60),D60),0)</f>
        <v>0</v>
      </c>
      <c r="I60" s="87">
        <f>IF(AND(COUNTRY_INFO!H60&gt;0,COUNTRY_INFO!H60&lt;4), IF(G60/D60*100&lt;&gt;0, IF(G60/D60*100&gt;100,100,G60/D60*100), "-"),0)</f>
        <v>0</v>
      </c>
      <c r="J60" s="81" t="str">
        <f>COUNTRY_INFO!M60</f>
        <v>Unknown</v>
      </c>
      <c r="K60" s="74"/>
      <c r="L60" s="74"/>
      <c r="M60" s="11">
        <f>MAX('MDA1'!M60,MAX('MDA3'!I60,'MDA3'!L60)+MAX('MDA3'!J60,'MDA3'!M60))</f>
        <v>0</v>
      </c>
      <c r="N60" s="11">
        <f>IF(AND(COUNTRY_INFO!I60&gt;0,COUNTRY_INFO!I60&lt;4),IF(J60&gt;MAX('MDA1'!M60,MAX('MDA3'!I60,'MDA3'!L60)+MAX('MDA3'!J60,'MDA3'!M60)),MAX('MDA1'!M60,MAX('MDA3'!I60,'MDA3'!L60)+MAX('MDA3'!J60,'MDA3'!M60)),J60),0)</f>
        <v>0</v>
      </c>
      <c r="O60" s="87">
        <f>IF(AND(COUNTRY_INFO!I60&gt;0,COUNTRY_INFO!I60&lt;4), IF(M60/J60*100&lt;&gt;0, IF(M60/J60*100&gt;100,100,M60/J60*100), "-"),0)</f>
        <v>0</v>
      </c>
      <c r="P60" s="81">
        <f>COUNTRY_INFO!N60</f>
        <v>26396</v>
      </c>
      <c r="Q60" s="74"/>
      <c r="R60" s="74"/>
      <c r="S60" s="11">
        <f>SUM(MAX('MDA2'!J60, 'T1'!L60, MAX(T3_R1!K60, T3_R2!K60)), MAX('MDA1'!K60, 'MDA2'!K60, 'T1'!M60, MAX(T3_R1!L60, T3_R2!L60)), MAX('MDA1'!L60, 'MDA2'!L60, 'T1'!N60, MAX(T3_R1!M60, T3_R2!M60)))</f>
        <v>0</v>
      </c>
      <c r="T60" s="11">
        <f>IF(AND(COUNTRY_INFO!J60&gt;1,COUNTRY_INFO!J60&lt;4),IF(P60&gt;SUM(MAX('MDA2'!J60,MAX(T3_R1!K60,T3_R2!K60)),MAX('MDA1'!K60,'MDA2'!K60,'T1'!M60,MAX(T3_R1!L60,T3_R2!L60))),SUM(MAX('MDA2'!J60,MAX(T3_R1!K60,T3_R2!K60)),MAX('MDA1'!K60,'MDA2'!K60,'T1'!M60,MAX(T3_R1!L60,T3_R2!L60))),P60),0)</f>
        <v>0</v>
      </c>
      <c r="U60" s="87" t="str">
        <f>IF(AND(COUNTRY_INFO!J60&gt;1,COUNTRY_INFO!J60&lt;4), IF(S60/P60*100&lt;&gt;0, IF(T60/P60*100&gt;100,100,T60/P60*100), "-"),0)</f>
        <v>-</v>
      </c>
      <c r="V60" s="81">
        <f>COUNTRY_INFO!O60</f>
        <v>15100.8</v>
      </c>
      <c r="W60" s="74"/>
      <c r="X60" s="74"/>
      <c r="Y60" s="11">
        <f>MAX(SUM('T1'!L60:'T1'!N60),SUM('T2'!J60:'T2'!L60))</f>
        <v>0</v>
      </c>
      <c r="Z60" s="11">
        <f>IF(AND(COUNTRY_INFO!K60&gt;0,COUNTRY_INFO!K60&lt;4),IF(V60&gt;MAX('T1'!M60,'T2'!M60),MAX('T1'!M60,'T2'!M60),V60),0)</f>
        <v>0</v>
      </c>
      <c r="AA60" s="87" t="str">
        <f>IF(AND(COUNTRY_INFO!K60&gt;0,COUNTRY_INFO!K60&lt;4), IF(Y60/V60*100&lt;&gt;0, IF(Z60/V60*100&gt;100,100,Z60/V60*100), "-"),0)</f>
        <v>-</v>
      </c>
    </row>
    <row r="61" spans="1:27" x14ac:dyDescent="0.25">
      <c r="A61" s="10" t="str">
        <f>IF(COUNTRY_INFO!A61=0," ",COUNTRY_INFO!A61)</f>
        <v>Angola</v>
      </c>
      <c r="B61" s="10" t="str">
        <f>IF(COUNTRY_INFO!B61=0," ",COUNTRY_INFO!B61)</f>
        <v>HUILA</v>
      </c>
      <c r="C61" s="104" t="str">
        <f>IF(COUNTRY_INFO!C61=0," ",COUNTRY_INFO!C61)</f>
        <v>GAMBOS</v>
      </c>
      <c r="D61" s="81" t="str">
        <f>COUNTRY_INFO!L61</f>
        <v>Unknown</v>
      </c>
      <c r="E61" s="74"/>
      <c r="F61" s="74"/>
      <c r="G61" s="11">
        <f>MAX('MDA1'!M61,'MDA2'!M61)</f>
        <v>0</v>
      </c>
      <c r="H61" s="11">
        <f>IF(AND(COUNTRY_INFO!H61&gt;0,COUNTRY_INFO!H61&lt;4),IF(D61&gt;MAX('MDA1'!M61,'MDA2'!M61),MAX('MDA1'!M61,'MDA2'!M61),D61),0)</f>
        <v>0</v>
      </c>
      <c r="I61" s="87">
        <f>IF(AND(COUNTRY_INFO!H61&gt;0,COUNTRY_INFO!H61&lt;4), IF(G61/D61*100&lt;&gt;0, IF(G61/D61*100&gt;100,100,G61/D61*100), "-"),0)</f>
        <v>0</v>
      </c>
      <c r="J61" s="81">
        <f>COUNTRY_INFO!M61</f>
        <v>0</v>
      </c>
      <c r="K61" s="74"/>
      <c r="L61" s="74"/>
      <c r="M61" s="11">
        <f>MAX('MDA1'!M61,MAX('MDA3'!I61,'MDA3'!L61)+MAX('MDA3'!J61,'MDA3'!M61))</f>
        <v>0</v>
      </c>
      <c r="N61" s="11">
        <f>IF(AND(COUNTRY_INFO!I61&gt;0,COUNTRY_INFO!I61&lt;4),IF(J61&gt;MAX('MDA1'!M61,MAX('MDA3'!I61,'MDA3'!L61)+MAX('MDA3'!J61,'MDA3'!M61)),MAX('MDA1'!M61,MAX('MDA3'!I61,'MDA3'!L61)+MAX('MDA3'!J61,'MDA3'!M61)),J61),0)</f>
        <v>0</v>
      </c>
      <c r="O61" s="87">
        <f>IF(AND(COUNTRY_INFO!I61&gt;0,COUNTRY_INFO!I61&lt;4), IF(M61/J61*100&lt;&gt;0, IF(M61/J61*100&gt;100,100,M61/J61*100), "-"),0)</f>
        <v>0</v>
      </c>
      <c r="P61" s="81">
        <f>COUNTRY_INFO!N61</f>
        <v>32675</v>
      </c>
      <c r="Q61" s="74"/>
      <c r="R61" s="74"/>
      <c r="S61" s="11">
        <f>SUM(MAX('MDA2'!J61, 'T1'!L61, MAX(T3_R1!K61, T3_R2!K61)), MAX('MDA1'!K61, 'MDA2'!K61, 'T1'!M61, MAX(T3_R1!L61, T3_R2!L61)), MAX('MDA1'!L61, 'MDA2'!L61, 'T1'!N61, MAX(T3_R1!M61, T3_R2!M61)))</f>
        <v>0</v>
      </c>
      <c r="T61" s="11">
        <f>IF(AND(COUNTRY_INFO!J61&gt;1,COUNTRY_INFO!J61&lt;4),IF(P61&gt;SUM(MAX('MDA2'!J61,MAX(T3_R1!K61,T3_R2!K61)),MAX('MDA1'!K61,'MDA2'!K61,'T1'!M61,MAX(T3_R1!L61,T3_R2!L61))),SUM(MAX('MDA2'!J61,MAX(T3_R1!K61,T3_R2!K61)),MAX('MDA1'!K61,'MDA2'!K61,'T1'!M61,MAX(T3_R1!L61,T3_R2!L61))),P61),0)</f>
        <v>0</v>
      </c>
      <c r="U61" s="87" t="str">
        <f>IF(AND(COUNTRY_INFO!J61&gt;1,COUNTRY_INFO!J61&lt;4), IF(S61/P61*100&lt;&gt;0, IF(T61/P61*100&gt;100,100,T61/P61*100), "-"),0)</f>
        <v>-</v>
      </c>
      <c r="V61" s="81">
        <f>COUNTRY_INFO!O61</f>
        <v>18693.3</v>
      </c>
      <c r="W61" s="74"/>
      <c r="X61" s="74"/>
      <c r="Y61" s="11">
        <f>MAX(SUM('T1'!L61:'T1'!N61),SUM('T2'!J61:'T2'!L61))</f>
        <v>0</v>
      </c>
      <c r="Z61" s="11">
        <f>IF(AND(COUNTRY_INFO!K61&gt;0,COUNTRY_INFO!K61&lt;4),IF(V61&gt;MAX('T1'!M61,'T2'!M61),MAX('T1'!M61,'T2'!M61),V61),0)</f>
        <v>0</v>
      </c>
      <c r="AA61" s="87" t="str">
        <f>IF(AND(COUNTRY_INFO!K61&gt;0,COUNTRY_INFO!K61&lt;4), IF(Y61/V61*100&lt;&gt;0, IF(Z61/V61*100&gt;100,100,Z61/V61*100), "-"),0)</f>
        <v>-</v>
      </c>
    </row>
    <row r="62" spans="1:27" x14ac:dyDescent="0.25">
      <c r="A62" s="10" t="str">
        <f>IF(COUNTRY_INFO!A62=0," ",COUNTRY_INFO!A62)</f>
        <v>Angola</v>
      </c>
      <c r="B62" s="10" t="str">
        <f>IF(COUNTRY_INFO!B62=0," ",COUNTRY_INFO!B62)</f>
        <v>HUILA</v>
      </c>
      <c r="C62" s="104" t="str">
        <f>IF(COUNTRY_INFO!C62=0," ",COUNTRY_INFO!C62)</f>
        <v>HUMPATA</v>
      </c>
      <c r="D62" s="81" t="str">
        <f>COUNTRY_INFO!L62</f>
        <v>Unknown</v>
      </c>
      <c r="E62" s="74"/>
      <c r="F62" s="74"/>
      <c r="G62" s="11">
        <f>MAX('MDA1'!M62,'MDA2'!M62)</f>
        <v>0</v>
      </c>
      <c r="H62" s="11">
        <f>IF(AND(COUNTRY_INFO!H62&gt;0,COUNTRY_INFO!H62&lt;4),IF(D62&gt;MAX('MDA1'!M62,'MDA2'!M62),MAX('MDA1'!M62,'MDA2'!M62),D62),0)</f>
        <v>0</v>
      </c>
      <c r="I62" s="87">
        <f>IF(AND(COUNTRY_INFO!H62&gt;0,COUNTRY_INFO!H62&lt;4), IF(G62/D62*100&lt;&gt;0, IF(G62/D62*100&gt;100,100,G62/D62*100), "-"),0)</f>
        <v>0</v>
      </c>
      <c r="J62" s="81">
        <f>COUNTRY_INFO!M62</f>
        <v>0</v>
      </c>
      <c r="K62" s="74"/>
      <c r="L62" s="74"/>
      <c r="M62" s="11">
        <f>MAX('MDA1'!M62,MAX('MDA3'!I62,'MDA3'!L62)+MAX('MDA3'!J62,'MDA3'!M62))</f>
        <v>0</v>
      </c>
      <c r="N62" s="11">
        <f>IF(AND(COUNTRY_INFO!I62&gt;0,COUNTRY_INFO!I62&lt;4),IF(J62&gt;MAX('MDA1'!M62,MAX('MDA3'!I62,'MDA3'!L62)+MAX('MDA3'!J62,'MDA3'!M62)),MAX('MDA1'!M62,MAX('MDA3'!I62,'MDA3'!L62)+MAX('MDA3'!J62,'MDA3'!M62)),J62),0)</f>
        <v>0</v>
      </c>
      <c r="O62" s="87">
        <f>IF(AND(COUNTRY_INFO!I62&gt;0,COUNTRY_INFO!I62&lt;4), IF(M62/J62*100&lt;&gt;0, IF(M62/J62*100&gt;100,100,M62/J62*100), "-"),0)</f>
        <v>0</v>
      </c>
      <c r="P62" s="81">
        <f>COUNTRY_INFO!N62</f>
        <v>35586</v>
      </c>
      <c r="Q62" s="74"/>
      <c r="R62" s="74"/>
      <c r="S62" s="11">
        <f>SUM(MAX('MDA2'!J62, 'T1'!L62, MAX(T3_R1!K62, T3_R2!K62)), MAX('MDA1'!K62, 'MDA2'!K62, 'T1'!M62, MAX(T3_R1!L62, T3_R2!L62)), MAX('MDA1'!L62, 'MDA2'!L62, 'T1'!N62, MAX(T3_R1!M62, T3_R2!M62)))</f>
        <v>0</v>
      </c>
      <c r="T62" s="11">
        <f>IF(AND(COUNTRY_INFO!J62&gt;1,COUNTRY_INFO!J62&lt;4),IF(P62&gt;SUM(MAX('MDA2'!J62,MAX(T3_R1!K62,T3_R2!K62)),MAX('MDA1'!K62,'MDA2'!K62,'T1'!M62,MAX(T3_R1!L62,T3_R2!L62))),SUM(MAX('MDA2'!J62,MAX(T3_R1!K62,T3_R2!K62)),MAX('MDA1'!K62,'MDA2'!K62,'T1'!M62,MAX(T3_R1!L62,T3_R2!L62))),P62),0)</f>
        <v>0</v>
      </c>
      <c r="U62" s="87" t="str">
        <f>IF(AND(COUNTRY_INFO!J62&gt;1,COUNTRY_INFO!J62&lt;4), IF(S62/P62*100&lt;&gt;0, IF(T62/P62*100&gt;100,100,T62/P62*100), "-"),0)</f>
        <v>-</v>
      </c>
      <c r="V62" s="81">
        <f>COUNTRY_INFO!O62</f>
        <v>20358.400000000001</v>
      </c>
      <c r="W62" s="74"/>
      <c r="X62" s="74"/>
      <c r="Y62" s="11">
        <f>MAX(SUM('T1'!L62:'T1'!N62),SUM('T2'!J62:'T2'!L62))</f>
        <v>0</v>
      </c>
      <c r="Z62" s="11">
        <f>IF(AND(COUNTRY_INFO!K62&gt;0,COUNTRY_INFO!K62&lt;4),IF(V62&gt;MAX('T1'!M62,'T2'!M62),MAX('T1'!M62,'T2'!M62),V62),0)</f>
        <v>0</v>
      </c>
      <c r="AA62" s="87" t="str">
        <f>IF(AND(COUNTRY_INFO!K62&gt;0,COUNTRY_INFO!K62&lt;4), IF(Y62/V62*100&lt;&gt;0, IF(Z62/V62*100&gt;100,100,Z62/V62*100), "-"),0)</f>
        <v>-</v>
      </c>
    </row>
    <row r="63" spans="1:27" x14ac:dyDescent="0.25">
      <c r="A63" s="10" t="str">
        <f>IF(COUNTRY_INFO!A63=0," ",COUNTRY_INFO!A63)</f>
        <v>Angola</v>
      </c>
      <c r="B63" s="10" t="str">
        <f>IF(COUNTRY_INFO!B63=0," ",COUNTRY_INFO!B63)</f>
        <v>HUILA</v>
      </c>
      <c r="C63" s="104" t="str">
        <f>IF(COUNTRY_INFO!C63=0," ",COUNTRY_INFO!C63)</f>
        <v>JAMBA</v>
      </c>
      <c r="D63" s="81" t="str">
        <f>COUNTRY_INFO!L63</f>
        <v>Unknown</v>
      </c>
      <c r="E63" s="74"/>
      <c r="F63" s="74"/>
      <c r="G63" s="11">
        <f>MAX('MDA1'!M63,'MDA2'!M63)</f>
        <v>0</v>
      </c>
      <c r="H63" s="11">
        <f>IF(AND(COUNTRY_INFO!H63&gt;0,COUNTRY_INFO!H63&lt;4),IF(D63&gt;MAX('MDA1'!M63,'MDA2'!M63),MAX('MDA1'!M63,'MDA2'!M63),D63),0)</f>
        <v>0</v>
      </c>
      <c r="I63" s="87">
        <f>IF(AND(COUNTRY_INFO!H63&gt;0,COUNTRY_INFO!H63&lt;4), IF(G63/D63*100&lt;&gt;0, IF(G63/D63*100&gt;100,100,G63/D63*100), "-"),0)</f>
        <v>0</v>
      </c>
      <c r="J63" s="81">
        <f>COUNTRY_INFO!M63</f>
        <v>0</v>
      </c>
      <c r="K63" s="74"/>
      <c r="L63" s="74"/>
      <c r="M63" s="11">
        <f>MAX('MDA1'!M63,MAX('MDA3'!I63,'MDA3'!L63)+MAX('MDA3'!J63,'MDA3'!M63))</f>
        <v>0</v>
      </c>
      <c r="N63" s="11">
        <f>IF(AND(COUNTRY_INFO!I63&gt;0,COUNTRY_INFO!I63&lt;4),IF(J63&gt;MAX('MDA1'!M63,MAX('MDA3'!I63,'MDA3'!L63)+MAX('MDA3'!J63,'MDA3'!M63)),MAX('MDA1'!M63,MAX('MDA3'!I63,'MDA3'!L63)+MAX('MDA3'!J63,'MDA3'!M63)),J63),0)</f>
        <v>0</v>
      </c>
      <c r="O63" s="87">
        <f>IF(AND(COUNTRY_INFO!I63&gt;0,COUNTRY_INFO!I63&lt;4), IF(M63/J63*100&lt;&gt;0, IF(M63/J63*100&gt;100,100,M63/J63*100), "-"),0)</f>
        <v>0</v>
      </c>
      <c r="P63" s="81">
        <f>COUNTRY_INFO!N63</f>
        <v>43392</v>
      </c>
      <c r="Q63" s="74"/>
      <c r="R63" s="74"/>
      <c r="S63" s="11">
        <f>SUM(MAX('MDA2'!J63, 'T1'!L63, MAX(T3_R1!K63, T3_R2!K63)), MAX('MDA1'!K63, 'MDA2'!K63, 'T1'!M63, MAX(T3_R1!L63, T3_R2!L63)), MAX('MDA1'!L63, 'MDA2'!L63, 'T1'!N63, MAX(T3_R1!M63, T3_R2!M63)))</f>
        <v>0</v>
      </c>
      <c r="T63" s="11">
        <f>IF(AND(COUNTRY_INFO!J63&gt;1,COUNTRY_INFO!J63&lt;4),IF(P63&gt;SUM(MAX('MDA2'!J63,MAX(T3_R1!K63,T3_R2!K63)),MAX('MDA1'!K63,'MDA2'!K63,'T1'!M63,MAX(T3_R1!L63,T3_R2!L63))),SUM(MAX('MDA2'!J63,MAX(T3_R1!K63,T3_R2!K63)),MAX('MDA1'!K63,'MDA2'!K63,'T1'!M63,MAX(T3_R1!L63,T3_R2!L63))),P63),0)</f>
        <v>0</v>
      </c>
      <c r="U63" s="87" t="str">
        <f>IF(AND(COUNTRY_INFO!J63&gt;1,COUNTRY_INFO!J63&lt;4), IF(S63/P63*100&lt;&gt;0, IF(T63/P63*100&gt;100,100,T63/P63*100), "-"),0)</f>
        <v>-</v>
      </c>
      <c r="V63" s="81">
        <f>COUNTRY_INFO!O63</f>
        <v>24823.9</v>
      </c>
      <c r="W63" s="74"/>
      <c r="X63" s="74"/>
      <c r="Y63" s="11">
        <f>MAX(SUM('T1'!L63:'T1'!N63),SUM('T2'!J63:'T2'!L63))</f>
        <v>0</v>
      </c>
      <c r="Z63" s="11">
        <f>IF(AND(COUNTRY_INFO!K63&gt;0,COUNTRY_INFO!K63&lt;4),IF(V63&gt;MAX('T1'!M63,'T2'!M63),MAX('T1'!M63,'T2'!M63),V63),0)</f>
        <v>0</v>
      </c>
      <c r="AA63" s="87" t="str">
        <f>IF(AND(COUNTRY_INFO!K63&gt;0,COUNTRY_INFO!K63&lt;4), IF(Y63/V63*100&lt;&gt;0, IF(Z63/V63*100&gt;100,100,Z63/V63*100), "-"),0)</f>
        <v>-</v>
      </c>
    </row>
    <row r="64" spans="1:27" x14ac:dyDescent="0.25">
      <c r="A64" s="10" t="str">
        <f>IF(COUNTRY_INFO!A64=0," ",COUNTRY_INFO!A64)</f>
        <v>Angola</v>
      </c>
      <c r="B64" s="10" t="str">
        <f>IF(COUNTRY_INFO!B64=0," ",COUNTRY_INFO!B64)</f>
        <v>HUILA</v>
      </c>
      <c r="C64" s="104" t="str">
        <f>IF(COUNTRY_INFO!C64=0," ",COUNTRY_INFO!C64)</f>
        <v>KUVANGO</v>
      </c>
      <c r="D64" s="81" t="str">
        <f>COUNTRY_INFO!L64</f>
        <v>Unknown</v>
      </c>
      <c r="E64" s="74"/>
      <c r="F64" s="74"/>
      <c r="G64" s="11">
        <f>MAX('MDA1'!M64,'MDA2'!M64)</f>
        <v>0</v>
      </c>
      <c r="H64" s="11">
        <f>IF(AND(COUNTRY_INFO!H64&gt;0,COUNTRY_INFO!H64&lt;4),IF(D64&gt;MAX('MDA1'!M64,'MDA2'!M64),MAX('MDA1'!M64,'MDA2'!M64),D64),0)</f>
        <v>0</v>
      </c>
      <c r="I64" s="87">
        <f>IF(AND(COUNTRY_INFO!H64&gt;0,COUNTRY_INFO!H64&lt;4), IF(G64/D64*100&lt;&gt;0, IF(G64/D64*100&gt;100,100,G64/D64*100), "-"),0)</f>
        <v>0</v>
      </c>
      <c r="J64" s="81">
        <f>COUNTRY_INFO!M64</f>
        <v>0</v>
      </c>
      <c r="K64" s="74"/>
      <c r="L64" s="74"/>
      <c r="M64" s="11">
        <f>MAX('MDA1'!M64,MAX('MDA3'!I64,'MDA3'!L64)+MAX('MDA3'!J64,'MDA3'!M64))</f>
        <v>0</v>
      </c>
      <c r="N64" s="11">
        <f>IF(AND(COUNTRY_INFO!I64&gt;0,COUNTRY_INFO!I64&lt;4),IF(J64&gt;MAX('MDA1'!M64,MAX('MDA3'!I64,'MDA3'!L64)+MAX('MDA3'!J64,'MDA3'!M64)),MAX('MDA1'!M64,MAX('MDA3'!I64,'MDA3'!L64)+MAX('MDA3'!J64,'MDA3'!M64)),J64),0)</f>
        <v>0</v>
      </c>
      <c r="O64" s="87">
        <f>IF(AND(COUNTRY_INFO!I64&gt;0,COUNTRY_INFO!I64&lt;4), IF(M64/J64*100&lt;&gt;0, IF(M64/J64*100&gt;100,100,M64/J64*100), "-"),0)</f>
        <v>0</v>
      </c>
      <c r="P64" s="81">
        <f>COUNTRY_INFO!N64</f>
        <v>32596</v>
      </c>
      <c r="Q64" s="74"/>
      <c r="R64" s="74"/>
      <c r="S64" s="11">
        <f>SUM(MAX('MDA2'!J64, 'T1'!L64, MAX(T3_R1!K64, T3_R2!K64)), MAX('MDA1'!K64, 'MDA2'!K64, 'T1'!M64, MAX(T3_R1!L64, T3_R2!L64)), MAX('MDA1'!L64, 'MDA2'!L64, 'T1'!N64, MAX(T3_R1!M64, T3_R2!M64)))</f>
        <v>0</v>
      </c>
      <c r="T64" s="11">
        <f>IF(AND(COUNTRY_INFO!J64&gt;1,COUNTRY_INFO!J64&lt;4),IF(P64&gt;SUM(MAX('MDA2'!J64,MAX(T3_R1!K64,T3_R2!K64)),MAX('MDA1'!K64,'MDA2'!K64,'T1'!M64,MAX(T3_R1!L64,T3_R2!L64))),SUM(MAX('MDA2'!J64,MAX(T3_R1!K64,T3_R2!K64)),MAX('MDA1'!K64,'MDA2'!K64,'T1'!M64,MAX(T3_R1!L64,T3_R2!L64))),P64),0)</f>
        <v>0</v>
      </c>
      <c r="U64" s="87" t="str">
        <f>IF(AND(COUNTRY_INFO!J64&gt;1,COUNTRY_INFO!J64&lt;4), IF(S64/P64*100&lt;&gt;0, IF(T64/P64*100&gt;100,100,T64/P64*100), "-"),0)</f>
        <v>-</v>
      </c>
      <c r="V64" s="81">
        <f>COUNTRY_INFO!O64</f>
        <v>18647.900000000001</v>
      </c>
      <c r="W64" s="74"/>
      <c r="X64" s="74"/>
      <c r="Y64" s="11">
        <f>MAX(SUM('T1'!L64:'T1'!N64),SUM('T2'!J64:'T2'!L64))</f>
        <v>0</v>
      </c>
      <c r="Z64" s="11">
        <f>IF(AND(COUNTRY_INFO!K64&gt;0,COUNTRY_INFO!K64&lt;4),IF(V64&gt;MAX('T1'!M64,'T2'!M64),MAX('T1'!M64,'T2'!M64),V64),0)</f>
        <v>0</v>
      </c>
      <c r="AA64" s="87" t="str">
        <f>IF(AND(COUNTRY_INFO!K64&gt;0,COUNTRY_INFO!K64&lt;4), IF(Y64/V64*100&lt;&gt;0, IF(Z64/V64*100&gt;100,100,Z64/V64*100), "-"),0)</f>
        <v>-</v>
      </c>
    </row>
    <row r="65" spans="1:27" x14ac:dyDescent="0.25">
      <c r="A65" s="10" t="str">
        <f>IF(COUNTRY_INFO!A65=0," ",COUNTRY_INFO!A65)</f>
        <v>Angola</v>
      </c>
      <c r="B65" s="10" t="str">
        <f>IF(COUNTRY_INFO!B65=0," ",COUNTRY_INFO!B65)</f>
        <v>HUILA</v>
      </c>
      <c r="C65" s="104" t="str">
        <f>IF(COUNTRY_INFO!C65=0," ",COUNTRY_INFO!C65)</f>
        <v>LUBANGO</v>
      </c>
      <c r="D65" s="81" t="str">
        <f>COUNTRY_INFO!L65</f>
        <v>Unknown</v>
      </c>
      <c r="E65" s="74"/>
      <c r="F65" s="74"/>
      <c r="G65" s="11">
        <f>MAX('MDA1'!M65,'MDA2'!M65)</f>
        <v>0</v>
      </c>
      <c r="H65" s="11">
        <f>IF(AND(COUNTRY_INFO!H65&gt;0,COUNTRY_INFO!H65&lt;4),IF(D65&gt;MAX('MDA1'!M65,'MDA2'!M65),MAX('MDA1'!M65,'MDA2'!M65),D65),0)</f>
        <v>0</v>
      </c>
      <c r="I65" s="87">
        <f>IF(AND(COUNTRY_INFO!H65&gt;0,COUNTRY_INFO!H65&lt;4), IF(G65/D65*100&lt;&gt;0, IF(G65/D65*100&gt;100,100,G65/D65*100), "-"),0)</f>
        <v>0</v>
      </c>
      <c r="J65" s="81">
        <f>COUNTRY_INFO!M65</f>
        <v>0</v>
      </c>
      <c r="K65" s="74"/>
      <c r="L65" s="74"/>
      <c r="M65" s="11">
        <f>MAX('MDA1'!M65,MAX('MDA3'!I65,'MDA3'!L65)+MAX('MDA3'!J65,'MDA3'!M65))</f>
        <v>0</v>
      </c>
      <c r="N65" s="11">
        <f>IF(AND(COUNTRY_INFO!I65&gt;0,COUNTRY_INFO!I65&lt;4),IF(J65&gt;MAX('MDA1'!M65,MAX('MDA3'!I65,'MDA3'!L65)+MAX('MDA3'!J65,'MDA3'!M65)),MAX('MDA1'!M65,MAX('MDA3'!I65,'MDA3'!L65)+MAX('MDA3'!J65,'MDA3'!M65)),J65),0)</f>
        <v>0</v>
      </c>
      <c r="O65" s="87">
        <f>IF(AND(COUNTRY_INFO!I65&gt;0,COUNTRY_INFO!I65&lt;4), IF(M65/J65*100&lt;&gt;0, IF(M65/J65*100&gt;100,100,M65/J65*100), "-"),0)</f>
        <v>0</v>
      </c>
      <c r="P65" s="81">
        <f>COUNTRY_INFO!N65</f>
        <v>314577</v>
      </c>
      <c r="Q65" s="74"/>
      <c r="R65" s="74"/>
      <c r="S65" s="11">
        <f>SUM(MAX('MDA2'!J65, 'T1'!L65, MAX(T3_R1!K65, T3_R2!K65)), MAX('MDA1'!K65, 'MDA2'!K65, 'T1'!M65, MAX(T3_R1!L65, T3_R2!L65)), MAX('MDA1'!L65, 'MDA2'!L65, 'T1'!N65, MAX(T3_R1!M65, T3_R2!M65)))</f>
        <v>0</v>
      </c>
      <c r="T65" s="11">
        <f>IF(AND(COUNTRY_INFO!J65&gt;1,COUNTRY_INFO!J65&lt;4),IF(P65&gt;SUM(MAX('MDA2'!J65,MAX(T3_R1!K65,T3_R2!K65)),MAX('MDA1'!K65,'MDA2'!K65,'T1'!M65,MAX(T3_R1!L65,T3_R2!L65))),SUM(MAX('MDA2'!J65,MAX(T3_R1!K65,T3_R2!K65)),MAX('MDA1'!K65,'MDA2'!K65,'T1'!M65,MAX(T3_R1!L65,T3_R2!L65))),P65),0)</f>
        <v>0</v>
      </c>
      <c r="U65" s="87" t="str">
        <f>IF(AND(COUNTRY_INFO!J65&gt;1,COUNTRY_INFO!J65&lt;4), IF(S65/P65*100&lt;&gt;0, IF(T65/P65*100&gt;100,100,T65/P65*100), "-"),0)</f>
        <v>-</v>
      </c>
      <c r="V65" s="81">
        <f>COUNTRY_INFO!O65</f>
        <v>179967.5</v>
      </c>
      <c r="W65" s="74"/>
      <c r="X65" s="74"/>
      <c r="Y65" s="11">
        <f>MAX(SUM('T1'!L65:'T1'!N65),SUM('T2'!J65:'T2'!L65))</f>
        <v>0</v>
      </c>
      <c r="Z65" s="11">
        <f>IF(AND(COUNTRY_INFO!K65&gt;0,COUNTRY_INFO!K65&lt;4),IF(V65&gt;MAX('T1'!M65,'T2'!M65),MAX('T1'!M65,'T2'!M65),V65),0)</f>
        <v>0</v>
      </c>
      <c r="AA65" s="87" t="str">
        <f>IF(AND(COUNTRY_INFO!K65&gt;0,COUNTRY_INFO!K65&lt;4), IF(Y65/V65*100&lt;&gt;0, IF(Z65/V65*100&gt;100,100,Z65/V65*100), "-"),0)</f>
        <v>-</v>
      </c>
    </row>
    <row r="66" spans="1:27" x14ac:dyDescent="0.25">
      <c r="A66" s="10" t="str">
        <f>IF(COUNTRY_INFO!A66=0," ",COUNTRY_INFO!A66)</f>
        <v>Angola</v>
      </c>
      <c r="B66" s="10" t="str">
        <f>IF(COUNTRY_INFO!B66=0," ",COUNTRY_INFO!B66)</f>
        <v>HUILA</v>
      </c>
      <c r="C66" s="104" t="str">
        <f>IF(COUNTRY_INFO!C66=0," ",COUNTRY_INFO!C66)</f>
        <v>MATALA</v>
      </c>
      <c r="D66" s="81" t="str">
        <f>COUNTRY_INFO!L66</f>
        <v>Unknown</v>
      </c>
      <c r="E66" s="74"/>
      <c r="F66" s="74"/>
      <c r="G66" s="11">
        <f>MAX('MDA1'!M66,'MDA2'!M66)</f>
        <v>0</v>
      </c>
      <c r="H66" s="11">
        <f>IF(AND(COUNTRY_INFO!H66&gt;0,COUNTRY_INFO!H66&lt;4),IF(D66&gt;MAX('MDA1'!M66,'MDA2'!M66),MAX('MDA1'!M66,'MDA2'!M66),D66),0)</f>
        <v>0</v>
      </c>
      <c r="I66" s="87">
        <f>IF(AND(COUNTRY_INFO!H66&gt;0,COUNTRY_INFO!H66&lt;4), IF(G66/D66*100&lt;&gt;0, IF(G66/D66*100&gt;100,100,G66/D66*100), "-"),0)</f>
        <v>0</v>
      </c>
      <c r="J66" s="81">
        <f>COUNTRY_INFO!M66</f>
        <v>243938</v>
      </c>
      <c r="K66" s="74"/>
      <c r="L66" s="74"/>
      <c r="M66" s="11">
        <f>MAX('MDA1'!M66,MAX('MDA3'!I66,'MDA3'!L66)+MAX('MDA3'!J66,'MDA3'!M66))</f>
        <v>0</v>
      </c>
      <c r="N66" s="11">
        <f>IF(AND(COUNTRY_INFO!I66&gt;0,COUNTRY_INFO!I66&lt;4),IF(J66&gt;MAX('MDA1'!M66,MAX('MDA3'!I66,'MDA3'!L66)+MAX('MDA3'!J66,'MDA3'!M66)),MAX('MDA1'!M66,MAX('MDA3'!I66,'MDA3'!L66)+MAX('MDA3'!J66,'MDA3'!M66)),J66),0)</f>
        <v>0</v>
      </c>
      <c r="O66" s="87" t="str">
        <f>IF(AND(COUNTRY_INFO!I66&gt;0,COUNTRY_INFO!I66&lt;4), IF(M66/J66*100&lt;&gt;0, IF(M66/J66*100&gt;100,100,M66/J66*100), "-"),0)</f>
        <v>-</v>
      </c>
      <c r="P66" s="81">
        <f>COUNTRY_INFO!N66</f>
        <v>104894</v>
      </c>
      <c r="Q66" s="74"/>
      <c r="R66" s="74"/>
      <c r="S66" s="11">
        <f>SUM(MAX('MDA2'!J66, 'T1'!L66, MAX(T3_R1!K66, T3_R2!K66)), MAX('MDA1'!K66, 'MDA2'!K66, 'T1'!M66, MAX(T3_R1!L66, T3_R2!L66)), MAX('MDA1'!L66, 'MDA2'!L66, 'T1'!N66, MAX(T3_R1!M66, T3_R2!M66)))</f>
        <v>0</v>
      </c>
      <c r="T66" s="11">
        <f>IF(AND(COUNTRY_INFO!J66&gt;1,COUNTRY_INFO!J66&lt;4),IF(P66&gt;SUM(MAX('MDA2'!J66,MAX(T3_R1!K66,T3_R2!K66)),MAX('MDA1'!K66,'MDA2'!K66,'T1'!M66,MAX(T3_R1!L66,T3_R2!L66))),SUM(MAX('MDA2'!J66,MAX(T3_R1!K66,T3_R2!K66)),MAX('MDA1'!K66,'MDA2'!K66,'T1'!M66,MAX(T3_R1!L66,T3_R2!L66))),P66),0)</f>
        <v>0</v>
      </c>
      <c r="U66" s="87" t="str">
        <f>IF(AND(COUNTRY_INFO!J66&gt;1,COUNTRY_INFO!J66&lt;4), IF(S66/P66*100&lt;&gt;0, IF(T66/P66*100&gt;100,100,T66/P66*100), "-"),0)</f>
        <v>-</v>
      </c>
      <c r="V66" s="81">
        <f>COUNTRY_INFO!O66</f>
        <v>60008.9</v>
      </c>
      <c r="W66" s="74"/>
      <c r="X66" s="74"/>
      <c r="Y66" s="11">
        <f>MAX(SUM('T1'!L66:'T1'!N66),SUM('T2'!J66:'T2'!L66))</f>
        <v>0</v>
      </c>
      <c r="Z66" s="11">
        <f>IF(AND(COUNTRY_INFO!K66&gt;0,COUNTRY_INFO!K66&lt;4),IF(V66&gt;MAX('T1'!M66,'T2'!M66),MAX('T1'!M66,'T2'!M66),V66),0)</f>
        <v>0</v>
      </c>
      <c r="AA66" s="87" t="str">
        <f>IF(AND(COUNTRY_INFO!K66&gt;0,COUNTRY_INFO!K66&lt;4), IF(Y66/V66*100&lt;&gt;0, IF(Z66/V66*100&gt;100,100,Z66/V66*100), "-"),0)</f>
        <v>-</v>
      </c>
    </row>
    <row r="67" spans="1:27" x14ac:dyDescent="0.25">
      <c r="A67" s="10" t="str">
        <f>IF(COUNTRY_INFO!A67=0," ",COUNTRY_INFO!A67)</f>
        <v>Angola</v>
      </c>
      <c r="B67" s="10" t="str">
        <f>IF(COUNTRY_INFO!B67=0," ",COUNTRY_INFO!B67)</f>
        <v>HUILA</v>
      </c>
      <c r="C67" s="104" t="str">
        <f>IF(COUNTRY_INFO!C67=0," ",COUNTRY_INFO!C67)</f>
        <v>QUILENGUES</v>
      </c>
      <c r="D67" s="81" t="str">
        <f>COUNTRY_INFO!L67</f>
        <v>Unknown</v>
      </c>
      <c r="E67" s="74"/>
      <c r="F67" s="74"/>
      <c r="G67" s="11">
        <f>MAX('MDA1'!M67,'MDA2'!M67)</f>
        <v>0</v>
      </c>
      <c r="H67" s="11">
        <f>IF(AND(COUNTRY_INFO!H67&gt;0,COUNTRY_INFO!H67&lt;4),IF(D67&gt;MAX('MDA1'!M67,'MDA2'!M67),MAX('MDA1'!M67,'MDA2'!M67),D67),0)</f>
        <v>0</v>
      </c>
      <c r="I67" s="87">
        <f>IF(AND(COUNTRY_INFO!H67&gt;0,COUNTRY_INFO!H67&lt;4), IF(G67/D67*100&lt;&gt;0, IF(G67/D67*100&gt;100,100,G67/D67*100), "-"),0)</f>
        <v>0</v>
      </c>
      <c r="J67" s="81">
        <f>COUNTRY_INFO!M67</f>
        <v>0</v>
      </c>
      <c r="K67" s="74"/>
      <c r="L67" s="74"/>
      <c r="M67" s="11">
        <f>MAX('MDA1'!M67,MAX('MDA3'!I67,'MDA3'!L67)+MAX('MDA3'!J67,'MDA3'!M67))</f>
        <v>0</v>
      </c>
      <c r="N67" s="11">
        <f>IF(AND(COUNTRY_INFO!I67&gt;0,COUNTRY_INFO!I67&lt;4),IF(J67&gt;MAX('MDA1'!M67,MAX('MDA3'!I67,'MDA3'!L67)+MAX('MDA3'!J67,'MDA3'!M67)),MAX('MDA1'!M67,MAX('MDA3'!I67,'MDA3'!L67)+MAX('MDA3'!J67,'MDA3'!M67)),J67),0)</f>
        <v>0</v>
      </c>
      <c r="O67" s="87">
        <f>IF(AND(COUNTRY_INFO!I67&gt;0,COUNTRY_INFO!I67&lt;4), IF(M67/J67*100&lt;&gt;0, IF(M67/J67*100&gt;100,100,M67/J67*100), "-"),0)</f>
        <v>0</v>
      </c>
      <c r="P67" s="81">
        <f>COUNTRY_INFO!N67</f>
        <v>29533</v>
      </c>
      <c r="Q67" s="74"/>
      <c r="R67" s="74"/>
      <c r="S67" s="11">
        <f>SUM(MAX('MDA2'!J67, 'T1'!L67, MAX(T3_R1!K67, T3_R2!K67)), MAX('MDA1'!K67, 'MDA2'!K67, 'T1'!M67, MAX(T3_R1!L67, T3_R2!L67)), MAX('MDA1'!L67, 'MDA2'!L67, 'T1'!N67, MAX(T3_R1!M67, T3_R2!M67)))</f>
        <v>0</v>
      </c>
      <c r="T67" s="11">
        <f>IF(AND(COUNTRY_INFO!J67&gt;1,COUNTRY_INFO!J67&lt;4),IF(P67&gt;SUM(MAX('MDA2'!J67,MAX(T3_R1!K67,T3_R2!K67)),MAX('MDA1'!K67,'MDA2'!K67,'T1'!M67,MAX(T3_R1!L67,T3_R2!L67))),SUM(MAX('MDA2'!J67,MAX(T3_R1!K67,T3_R2!K67)),MAX('MDA1'!K67,'MDA2'!K67,'T1'!M67,MAX(T3_R1!L67,T3_R2!L67))),P67),0)</f>
        <v>0</v>
      </c>
      <c r="U67" s="87" t="str">
        <f>IF(AND(COUNTRY_INFO!J67&gt;1,COUNTRY_INFO!J67&lt;4), IF(S67/P67*100&lt;&gt;0, IF(T67/P67*100&gt;100,100,T67/P67*100), "-"),0)</f>
        <v>-</v>
      </c>
      <c r="V67" s="81">
        <f>COUNTRY_INFO!O67</f>
        <v>16895.7</v>
      </c>
      <c r="W67" s="74"/>
      <c r="X67" s="74"/>
      <c r="Y67" s="11">
        <f>MAX(SUM('T1'!L67:'T1'!N67),SUM('T2'!J67:'T2'!L67))</f>
        <v>0</v>
      </c>
      <c r="Z67" s="11">
        <f>IF(AND(COUNTRY_INFO!K67&gt;0,COUNTRY_INFO!K67&lt;4),IF(V67&gt;MAX('T1'!M67,'T2'!M67),MAX('T1'!M67,'T2'!M67),V67),0)</f>
        <v>0</v>
      </c>
      <c r="AA67" s="87" t="str">
        <f>IF(AND(COUNTRY_INFO!K67&gt;0,COUNTRY_INFO!K67&lt;4), IF(Y67/V67*100&lt;&gt;0, IF(Z67/V67*100&gt;100,100,Z67/V67*100), "-"),0)</f>
        <v>-</v>
      </c>
    </row>
    <row r="68" spans="1:27" x14ac:dyDescent="0.25">
      <c r="A68" s="10" t="str">
        <f>IF(COUNTRY_INFO!A68=0," ",COUNTRY_INFO!A68)</f>
        <v>Angola</v>
      </c>
      <c r="B68" s="10" t="str">
        <f>IF(COUNTRY_INFO!B68=0," ",COUNTRY_INFO!B68)</f>
        <v>HUILA</v>
      </c>
      <c r="C68" s="104" t="str">
        <f>IF(COUNTRY_INFO!C68=0," ",COUNTRY_INFO!C68)</f>
        <v>QUIPUNGO</v>
      </c>
      <c r="D68" s="81" t="str">
        <f>COUNTRY_INFO!L68</f>
        <v>Unknown</v>
      </c>
      <c r="E68" s="74"/>
      <c r="F68" s="74"/>
      <c r="G68" s="11">
        <f>MAX('MDA1'!M68,'MDA2'!M68)</f>
        <v>0</v>
      </c>
      <c r="H68" s="11">
        <f>IF(AND(COUNTRY_INFO!H68&gt;0,COUNTRY_INFO!H68&lt;4),IF(D68&gt;MAX('MDA1'!M68,'MDA2'!M68),MAX('MDA1'!M68,'MDA2'!M68),D68),0)</f>
        <v>0</v>
      </c>
      <c r="I68" s="87">
        <f>IF(AND(COUNTRY_INFO!H68&gt;0,COUNTRY_INFO!H68&lt;4), IF(G68/D68*100&lt;&gt;0, IF(G68/D68*100&gt;100,100,G68/D68*100), "-"),0)</f>
        <v>0</v>
      </c>
      <c r="J68" s="81">
        <f>COUNTRY_INFO!M68</f>
        <v>146914</v>
      </c>
      <c r="K68" s="74"/>
      <c r="L68" s="74"/>
      <c r="M68" s="11">
        <f>MAX('MDA1'!M68,MAX('MDA3'!I68,'MDA3'!L68)+MAX('MDA3'!J68,'MDA3'!M68))</f>
        <v>0</v>
      </c>
      <c r="N68" s="11">
        <f>IF(AND(COUNTRY_INFO!I68&gt;0,COUNTRY_INFO!I68&lt;4),IF(J68&gt;MAX('MDA1'!M68,MAX('MDA3'!I68,'MDA3'!L68)+MAX('MDA3'!J68,'MDA3'!M68)),MAX('MDA1'!M68,MAX('MDA3'!I68,'MDA3'!L68)+MAX('MDA3'!J68,'MDA3'!M68)),J68),0)</f>
        <v>0</v>
      </c>
      <c r="O68" s="87" t="str">
        <f>IF(AND(COUNTRY_INFO!I68&gt;0,COUNTRY_INFO!I68&lt;4), IF(M68/J68*100&lt;&gt;0, IF(M68/J68*100&gt;100,100,M68/J68*100), "-"),0)</f>
        <v>-</v>
      </c>
      <c r="P68" s="81">
        <f>COUNTRY_INFO!N68</f>
        <v>63173</v>
      </c>
      <c r="Q68" s="74"/>
      <c r="R68" s="74"/>
      <c r="S68" s="11">
        <f>SUM(MAX('MDA2'!J68, 'T1'!L68, MAX(T3_R1!K68, T3_R2!K68)), MAX('MDA1'!K68, 'MDA2'!K68, 'T1'!M68, MAX(T3_R1!L68, T3_R2!L68)), MAX('MDA1'!L68, 'MDA2'!L68, 'T1'!N68, MAX(T3_R1!M68, T3_R2!M68)))</f>
        <v>0</v>
      </c>
      <c r="T68" s="11">
        <f>IF(AND(COUNTRY_INFO!J68&gt;1,COUNTRY_INFO!J68&lt;4),IF(P68&gt;SUM(MAX('MDA2'!J68,MAX(T3_R1!K68,T3_R2!K68)),MAX('MDA1'!K68,'MDA2'!K68,'T1'!M68,MAX(T3_R1!L68,T3_R2!L68))),SUM(MAX('MDA2'!J68,MAX(T3_R1!K68,T3_R2!K68)),MAX('MDA1'!K68,'MDA2'!K68,'T1'!M68,MAX(T3_R1!L68,T3_R2!L68))),P68),0)</f>
        <v>0</v>
      </c>
      <c r="U68" s="87" t="str">
        <f>IF(AND(COUNTRY_INFO!J68&gt;1,COUNTRY_INFO!J68&lt;4), IF(S68/P68*100&lt;&gt;0, IF(T68/P68*100&gt;100,100,T68/P68*100), "-"),0)</f>
        <v>-</v>
      </c>
      <c r="V68" s="81">
        <f>COUNTRY_INFO!O68</f>
        <v>36140.800000000003</v>
      </c>
      <c r="W68" s="74"/>
      <c r="X68" s="74"/>
      <c r="Y68" s="11">
        <f>MAX(SUM('T1'!L68:'T1'!N68),SUM('T2'!J68:'T2'!L68))</f>
        <v>0</v>
      </c>
      <c r="Z68" s="11">
        <f>IF(AND(COUNTRY_INFO!K68&gt;0,COUNTRY_INFO!K68&lt;4),IF(V68&gt;MAX('T1'!M68,'T2'!M68),MAX('T1'!M68,'T2'!M68),V68),0)</f>
        <v>0</v>
      </c>
      <c r="AA68" s="87" t="str">
        <f>IF(AND(COUNTRY_INFO!K68&gt;0,COUNTRY_INFO!K68&lt;4), IF(Y68/V68*100&lt;&gt;0, IF(Z68/V68*100&gt;100,100,Z68/V68*100), "-"),0)</f>
        <v>-</v>
      </c>
    </row>
    <row r="69" spans="1:27" x14ac:dyDescent="0.25">
      <c r="A69" s="10" t="str">
        <f>IF(COUNTRY_INFO!A69=0," ",COUNTRY_INFO!A69)</f>
        <v>Angola</v>
      </c>
      <c r="B69" s="10" t="str">
        <f>IF(COUNTRY_INFO!B69=0," ",COUNTRY_INFO!B69)</f>
        <v>KUANDO KUBANGO</v>
      </c>
      <c r="C69" s="104" t="str">
        <f>IF(COUNTRY_INFO!C69=0," ",COUNTRY_INFO!C69)</f>
        <v>CALAI</v>
      </c>
      <c r="D69" s="81">
        <f>COUNTRY_INFO!L69</f>
        <v>20239</v>
      </c>
      <c r="E69" s="74"/>
      <c r="F69" s="74"/>
      <c r="G69" s="11">
        <f>MAX('MDA1'!M69,'MDA2'!M69)</f>
        <v>0</v>
      </c>
      <c r="H69" s="11">
        <f>IF(AND(COUNTRY_INFO!H69&gt;0,COUNTRY_INFO!H69&lt;4),IF(D69&gt;MAX('MDA1'!M69,'MDA2'!M69),MAX('MDA1'!M69,'MDA2'!M69),D69),0)</f>
        <v>0</v>
      </c>
      <c r="I69" s="87" t="str">
        <f>IF(AND(COUNTRY_INFO!H69&gt;0,COUNTRY_INFO!H69&lt;4), IF(G69/D69*100&lt;&gt;0, IF(G69/D69*100&gt;100,100,G69/D69*100), "-"),0)</f>
        <v>-</v>
      </c>
      <c r="J69" s="81">
        <f>COUNTRY_INFO!M69</f>
        <v>0</v>
      </c>
      <c r="K69" s="74"/>
      <c r="L69" s="74"/>
      <c r="M69" s="11">
        <f>MAX('MDA1'!M69,MAX('MDA3'!I69,'MDA3'!L69)+MAX('MDA3'!J69,'MDA3'!M69))</f>
        <v>0</v>
      </c>
      <c r="N69" s="11">
        <f>IF(AND(COUNTRY_INFO!I69&gt;0,COUNTRY_INFO!I69&lt;4),IF(J69&gt;MAX('MDA1'!M69,MAX('MDA3'!I69,'MDA3'!L69)+MAX('MDA3'!J69,'MDA3'!M69)),MAX('MDA1'!M69,MAX('MDA3'!I69,'MDA3'!L69)+MAX('MDA3'!J69,'MDA3'!M69)),J69),0)</f>
        <v>0</v>
      </c>
      <c r="O69" s="87">
        <f>IF(AND(COUNTRY_INFO!I69&gt;0,COUNTRY_INFO!I69&lt;4), IF(M69/J69*100&lt;&gt;0, IF(M69/J69*100&gt;100,100,M69/J69*100), "-"),0)</f>
        <v>0</v>
      </c>
      <c r="P69" s="81">
        <f>COUNTRY_INFO!N69</f>
        <v>8703</v>
      </c>
      <c r="Q69" s="74"/>
      <c r="R69" s="74"/>
      <c r="S69" s="11">
        <f>SUM(MAX('MDA2'!J69, 'T1'!L69, MAX(T3_R1!K69, T3_R2!K69)), MAX('MDA1'!K69, 'MDA2'!K69, 'T1'!M69, MAX(T3_R1!L69, T3_R2!L69)), MAX('MDA1'!L69, 'MDA2'!L69, 'T1'!N69, MAX(T3_R1!M69, T3_R2!M69)))</f>
        <v>0</v>
      </c>
      <c r="T69" s="11">
        <f>IF(AND(COUNTRY_INFO!J69&gt;1,COUNTRY_INFO!J69&lt;4),IF(P69&gt;SUM(MAX('MDA2'!J69,MAX(T3_R1!K69,T3_R2!K69)),MAX('MDA1'!K69,'MDA2'!K69,'T1'!M69,MAX(T3_R1!L69,T3_R2!L69))),SUM(MAX('MDA2'!J69,MAX(T3_R1!K69,T3_R2!K69)),MAX('MDA1'!K69,'MDA2'!K69,'T1'!M69,MAX(T3_R1!L69,T3_R2!L69))),P69),0)</f>
        <v>0</v>
      </c>
      <c r="U69" s="87" t="str">
        <f>IF(AND(COUNTRY_INFO!J69&gt;1,COUNTRY_INFO!J69&lt;4), IF(S69/P69*100&lt;&gt;0, IF(T69/P69*100&gt;100,100,T69/P69*100), "-"),0)</f>
        <v>-</v>
      </c>
      <c r="V69" s="81">
        <f>COUNTRY_INFO!O69</f>
        <v>4978.8999999999996</v>
      </c>
      <c r="W69" s="74"/>
      <c r="X69" s="74"/>
      <c r="Y69" s="11">
        <f>MAX(SUM('T1'!L69:'T1'!N69),SUM('T2'!J69:'T2'!L69))</f>
        <v>0</v>
      </c>
      <c r="Z69" s="11">
        <f>IF(AND(COUNTRY_INFO!K69&gt;0,COUNTRY_INFO!K69&lt;4),IF(V69&gt;MAX('T1'!M69,'T2'!M69),MAX('T1'!M69,'T2'!M69),V69),0)</f>
        <v>0</v>
      </c>
      <c r="AA69" s="87" t="str">
        <f>IF(AND(COUNTRY_INFO!K69&gt;0,COUNTRY_INFO!K69&lt;4), IF(Y69/V69*100&lt;&gt;0, IF(Z69/V69*100&gt;100,100,Z69/V69*100), "-"),0)</f>
        <v>-</v>
      </c>
    </row>
    <row r="70" spans="1:27" x14ac:dyDescent="0.25">
      <c r="A70" s="10" t="str">
        <f>IF(COUNTRY_INFO!A70=0," ",COUNTRY_INFO!A70)</f>
        <v>Angola</v>
      </c>
      <c r="B70" s="10" t="str">
        <f>IF(COUNTRY_INFO!B70=0," ",COUNTRY_INFO!B70)</f>
        <v>KUANDO KUBANGO</v>
      </c>
      <c r="C70" s="104" t="str">
        <f>IF(COUNTRY_INFO!C70=0," ",COUNTRY_INFO!C70)</f>
        <v>CUANGAR</v>
      </c>
      <c r="D70" s="81">
        <f>COUNTRY_INFO!L70</f>
        <v>27335</v>
      </c>
      <c r="E70" s="74"/>
      <c r="F70" s="74"/>
      <c r="G70" s="11">
        <f>MAX('MDA1'!M70,'MDA2'!M70)</f>
        <v>0</v>
      </c>
      <c r="H70" s="11">
        <f>IF(AND(COUNTRY_INFO!H70&gt;0,COUNTRY_INFO!H70&lt;4),IF(D70&gt;MAX('MDA1'!M70,'MDA2'!M70),MAX('MDA1'!M70,'MDA2'!M70),D70),0)</f>
        <v>0</v>
      </c>
      <c r="I70" s="87" t="str">
        <f>IF(AND(COUNTRY_INFO!H70&gt;0,COUNTRY_INFO!H70&lt;4), IF(G70/D70*100&lt;&gt;0, IF(G70/D70*100&gt;100,100,G70/D70*100), "-"),0)</f>
        <v>-</v>
      </c>
      <c r="J70" s="81">
        <f>COUNTRY_INFO!M70</f>
        <v>27335</v>
      </c>
      <c r="K70" s="74"/>
      <c r="L70" s="74"/>
      <c r="M70" s="11">
        <f>MAX('MDA1'!M70,MAX('MDA3'!I70,'MDA3'!L70)+MAX('MDA3'!J70,'MDA3'!M70))</f>
        <v>0</v>
      </c>
      <c r="N70" s="11">
        <f>IF(AND(COUNTRY_INFO!I70&gt;0,COUNTRY_INFO!I70&lt;4),IF(J70&gt;MAX('MDA1'!M70,MAX('MDA3'!I70,'MDA3'!L70)+MAX('MDA3'!J70,'MDA3'!M70)),MAX('MDA1'!M70,MAX('MDA3'!I70,'MDA3'!L70)+MAX('MDA3'!J70,'MDA3'!M70)),J70),0)</f>
        <v>0</v>
      </c>
      <c r="O70" s="87" t="str">
        <f>IF(AND(COUNTRY_INFO!I70&gt;0,COUNTRY_INFO!I70&lt;4), IF(M70/J70*100&lt;&gt;0, IF(M70/J70*100&gt;100,100,M70/J70*100), "-"),0)</f>
        <v>-</v>
      </c>
      <c r="P70" s="81">
        <f>COUNTRY_INFO!N70</f>
        <v>11754</v>
      </c>
      <c r="Q70" s="74"/>
      <c r="R70" s="74"/>
      <c r="S70" s="11">
        <f>SUM(MAX('MDA2'!J70, 'T1'!L70, MAX(T3_R1!K70, T3_R2!K70)), MAX('MDA1'!K70, 'MDA2'!K70, 'T1'!M70, MAX(T3_R1!L70, T3_R2!L70)), MAX('MDA1'!L70, 'MDA2'!L70, 'T1'!N70, MAX(T3_R1!M70, T3_R2!M70)))</f>
        <v>0</v>
      </c>
      <c r="T70" s="11">
        <f>IF(AND(COUNTRY_INFO!J70&gt;1,COUNTRY_INFO!J70&lt;4),IF(P70&gt;SUM(MAX('MDA2'!J70,MAX(T3_R1!K70,T3_R2!K70)),MAX('MDA1'!K70,'MDA2'!K70,'T1'!M70,MAX(T3_R1!L70,T3_R2!L70))),SUM(MAX('MDA2'!J70,MAX(T3_R1!K70,T3_R2!K70)),MAX('MDA1'!K70,'MDA2'!K70,'T1'!M70,MAX(T3_R1!L70,T3_R2!L70))),P70),0)</f>
        <v>0</v>
      </c>
      <c r="U70" s="87" t="str">
        <f>IF(AND(COUNTRY_INFO!J70&gt;1,COUNTRY_INFO!J70&lt;4), IF(S70/P70*100&lt;&gt;0, IF(T70/P70*100&gt;100,100,T70/P70*100), "-"),0)</f>
        <v>-</v>
      </c>
      <c r="V70" s="81">
        <f>COUNTRY_INFO!O70</f>
        <v>6724.6</v>
      </c>
      <c r="W70" s="74"/>
      <c r="X70" s="74"/>
      <c r="Y70" s="11">
        <f>MAX(SUM('T1'!L70:'T1'!N70),SUM('T2'!J70:'T2'!L70))</f>
        <v>0</v>
      </c>
      <c r="Z70" s="11">
        <f>IF(AND(COUNTRY_INFO!K70&gt;0,COUNTRY_INFO!K70&lt;4),IF(V70&gt;MAX('T1'!M70,'T2'!M70),MAX('T1'!M70,'T2'!M70),V70),0)</f>
        <v>0</v>
      </c>
      <c r="AA70" s="87" t="str">
        <f>IF(AND(COUNTRY_INFO!K70&gt;0,COUNTRY_INFO!K70&lt;4), IF(Y70/V70*100&lt;&gt;0, IF(Z70/V70*100&gt;100,100,Z70/V70*100), "-"),0)</f>
        <v>-</v>
      </c>
    </row>
    <row r="71" spans="1:27" x14ac:dyDescent="0.25">
      <c r="A71" s="10" t="str">
        <f>IF(COUNTRY_INFO!A71=0," ",COUNTRY_INFO!A71)</f>
        <v>Angola</v>
      </c>
      <c r="B71" s="10" t="str">
        <f>IF(COUNTRY_INFO!B71=0," ",COUNTRY_INFO!B71)</f>
        <v>KUANDO KUBANGO</v>
      </c>
      <c r="C71" s="104" t="str">
        <f>IF(COUNTRY_INFO!C71=0," ",COUNTRY_INFO!C71)</f>
        <v>CUCHI</v>
      </c>
      <c r="D71" s="81" t="str">
        <f>COUNTRY_INFO!L71</f>
        <v>Unknown</v>
      </c>
      <c r="E71" s="74"/>
      <c r="F71" s="74"/>
      <c r="G71" s="11">
        <f>MAX('MDA1'!M71,'MDA2'!M71)</f>
        <v>0</v>
      </c>
      <c r="H71" s="11">
        <f>IF(AND(COUNTRY_INFO!H71&gt;0,COUNTRY_INFO!H71&lt;4),IF(D71&gt;MAX('MDA1'!M71,'MDA2'!M71),MAX('MDA1'!M71,'MDA2'!M71),D71),0)</f>
        <v>0</v>
      </c>
      <c r="I71" s="87">
        <f>IF(AND(COUNTRY_INFO!H71&gt;0,COUNTRY_INFO!H71&lt;4), IF(G71/D71*100&lt;&gt;0, IF(G71/D71*100&gt;100,100,G71/D71*100), "-"),0)</f>
        <v>0</v>
      </c>
      <c r="J71" s="81">
        <f>COUNTRY_INFO!M71</f>
        <v>42899</v>
      </c>
      <c r="K71" s="74"/>
      <c r="L71" s="74"/>
      <c r="M71" s="11">
        <f>MAX('MDA1'!M71,MAX('MDA3'!I71,'MDA3'!L71)+MAX('MDA3'!J71,'MDA3'!M71))</f>
        <v>0</v>
      </c>
      <c r="N71" s="11">
        <f>IF(AND(COUNTRY_INFO!I71&gt;0,COUNTRY_INFO!I71&lt;4),IF(J71&gt;MAX('MDA1'!M71,MAX('MDA3'!I71,'MDA3'!L71)+MAX('MDA3'!J71,'MDA3'!M71)),MAX('MDA1'!M71,MAX('MDA3'!I71,'MDA3'!L71)+MAX('MDA3'!J71,'MDA3'!M71)),J71),0)</f>
        <v>0</v>
      </c>
      <c r="O71" s="87" t="str">
        <f>IF(AND(COUNTRY_INFO!I71&gt;0,COUNTRY_INFO!I71&lt;4), IF(M71/J71*100&lt;&gt;0, IF(M71/J71*100&gt;100,100,M71/J71*100), "-"),0)</f>
        <v>-</v>
      </c>
      <c r="P71" s="81">
        <f>COUNTRY_INFO!N71</f>
        <v>18447</v>
      </c>
      <c r="Q71" s="74"/>
      <c r="R71" s="74"/>
      <c r="S71" s="11">
        <f>SUM(MAX('MDA2'!J71, 'T1'!L71, MAX(T3_R1!K71, T3_R2!K71)), MAX('MDA1'!K71, 'MDA2'!K71, 'T1'!M71, MAX(T3_R1!L71, T3_R2!L71)), MAX('MDA1'!L71, 'MDA2'!L71, 'T1'!N71, MAX(T3_R1!M71, T3_R2!M71)))</f>
        <v>0</v>
      </c>
      <c r="T71" s="11">
        <f>IF(AND(COUNTRY_INFO!J71&gt;1,COUNTRY_INFO!J71&lt;4),IF(P71&gt;SUM(MAX('MDA2'!J71,MAX(T3_R1!K71,T3_R2!K71)),MAX('MDA1'!K71,'MDA2'!K71,'T1'!M71,MAX(T3_R1!L71,T3_R2!L71))),SUM(MAX('MDA2'!J71,MAX(T3_R1!K71,T3_R2!K71)),MAX('MDA1'!K71,'MDA2'!K71,'T1'!M71,MAX(T3_R1!L71,T3_R2!L71))),P71),0)</f>
        <v>0</v>
      </c>
      <c r="U71" s="87" t="str">
        <f>IF(AND(COUNTRY_INFO!J71&gt;1,COUNTRY_INFO!J71&lt;4), IF(S71/P71*100&lt;&gt;0, IF(T71/P71*100&gt;100,100,T71/P71*100), "-"),0)</f>
        <v>-</v>
      </c>
      <c r="V71" s="81">
        <f>COUNTRY_INFO!O71</f>
        <v>10553.2</v>
      </c>
      <c r="W71" s="74"/>
      <c r="X71" s="74"/>
      <c r="Y71" s="11">
        <f>MAX(SUM('T1'!L71:'T1'!N71),SUM('T2'!J71:'T2'!L71))</f>
        <v>0</v>
      </c>
      <c r="Z71" s="11">
        <f>IF(AND(COUNTRY_INFO!K71&gt;0,COUNTRY_INFO!K71&lt;4),IF(V71&gt;MAX('T1'!M71,'T2'!M71),MAX('T1'!M71,'T2'!M71),V71),0)</f>
        <v>0</v>
      </c>
      <c r="AA71" s="87" t="str">
        <f>IF(AND(COUNTRY_INFO!K71&gt;0,COUNTRY_INFO!K71&lt;4), IF(Y71/V71*100&lt;&gt;0, IF(Z71/V71*100&gt;100,100,Z71/V71*100), "-"),0)</f>
        <v>-</v>
      </c>
    </row>
    <row r="72" spans="1:27" x14ac:dyDescent="0.25">
      <c r="A72" s="10" t="str">
        <f>IF(COUNTRY_INFO!A72=0," ",COUNTRY_INFO!A72)</f>
        <v>Angola</v>
      </c>
      <c r="B72" s="10" t="str">
        <f>IF(COUNTRY_INFO!B72=0," ",COUNTRY_INFO!B72)</f>
        <v>KUANDO KUBANGO</v>
      </c>
      <c r="C72" s="104" t="str">
        <f>IF(COUNTRY_INFO!C72=0," ",COUNTRY_INFO!C72)</f>
        <v>DIRICO</v>
      </c>
      <c r="D72" s="81" t="str">
        <f>COUNTRY_INFO!L72</f>
        <v>Unknown</v>
      </c>
      <c r="E72" s="74"/>
      <c r="F72" s="74"/>
      <c r="G72" s="11">
        <f>MAX('MDA1'!M72,'MDA2'!M72)</f>
        <v>0</v>
      </c>
      <c r="H72" s="11">
        <f>IF(AND(COUNTRY_INFO!H72&gt;0,COUNTRY_INFO!H72&lt;4),IF(D72&gt;MAX('MDA1'!M72,'MDA2'!M72),MAX('MDA1'!M72,'MDA2'!M72),D72),0)</f>
        <v>0</v>
      </c>
      <c r="I72" s="87">
        <f>IF(AND(COUNTRY_INFO!H72&gt;0,COUNTRY_INFO!H72&lt;4), IF(G72/D72*100&lt;&gt;0, IF(G72/D72*100&gt;100,100,G72/D72*100), "-"),0)</f>
        <v>0</v>
      </c>
      <c r="J72" s="81">
        <f>COUNTRY_INFO!M72</f>
        <v>0</v>
      </c>
      <c r="K72" s="74"/>
      <c r="L72" s="74"/>
      <c r="M72" s="11">
        <f>MAX('MDA1'!M72,MAX('MDA3'!I72,'MDA3'!L72)+MAX('MDA3'!J72,'MDA3'!M72))</f>
        <v>0</v>
      </c>
      <c r="N72" s="11">
        <f>IF(AND(COUNTRY_INFO!I72&gt;0,COUNTRY_INFO!I72&lt;4),IF(J72&gt;MAX('MDA1'!M72,MAX('MDA3'!I72,'MDA3'!L72)+MAX('MDA3'!J72,'MDA3'!M72)),MAX('MDA1'!M72,MAX('MDA3'!I72,'MDA3'!L72)+MAX('MDA3'!J72,'MDA3'!M72)),J72),0)</f>
        <v>0</v>
      </c>
      <c r="O72" s="87">
        <f>IF(AND(COUNTRY_INFO!I72&gt;0,COUNTRY_INFO!I72&lt;4), IF(M72/J72*100&lt;&gt;0, IF(M72/J72*100&gt;100,100,M72/J72*100), "-"),0)</f>
        <v>0</v>
      </c>
      <c r="P72" s="81">
        <f>COUNTRY_INFO!N72</f>
        <v>6278</v>
      </c>
      <c r="Q72" s="74"/>
      <c r="R72" s="74"/>
      <c r="S72" s="11">
        <f>SUM(MAX('MDA2'!J72, 'T1'!L72, MAX(T3_R1!K72, T3_R2!K72)), MAX('MDA1'!K72, 'MDA2'!K72, 'T1'!M72, MAX(T3_R1!L72, T3_R2!L72)), MAX('MDA1'!L72, 'MDA2'!L72, 'T1'!N72, MAX(T3_R1!M72, T3_R2!M72)))</f>
        <v>0</v>
      </c>
      <c r="T72" s="11">
        <f>IF(AND(COUNTRY_INFO!J72&gt;1,COUNTRY_INFO!J72&lt;4),IF(P72&gt;SUM(MAX('MDA2'!J72,MAX(T3_R1!K72,T3_R2!K72)),MAX('MDA1'!K72,'MDA2'!K72,'T1'!M72,MAX(T3_R1!L72,T3_R2!L72))),SUM(MAX('MDA2'!J72,MAX(T3_R1!K72,T3_R2!K72)),MAX('MDA1'!K72,'MDA2'!K72,'T1'!M72,MAX(T3_R1!L72,T3_R2!L72))),P72),0)</f>
        <v>0</v>
      </c>
      <c r="U72" s="87" t="str">
        <f>IF(AND(COUNTRY_INFO!J72&gt;1,COUNTRY_INFO!J72&lt;4), IF(S72/P72*100&lt;&gt;0, IF(T72/P72*100&gt;100,100,T72/P72*100), "-"),0)</f>
        <v>-</v>
      </c>
      <c r="V72" s="81">
        <f>COUNTRY_INFO!O72</f>
        <v>3591.8</v>
      </c>
      <c r="W72" s="74"/>
      <c r="X72" s="74"/>
      <c r="Y72" s="11">
        <f>MAX(SUM('T1'!L72:'T1'!N72),SUM('T2'!J72:'T2'!L72))</f>
        <v>0</v>
      </c>
      <c r="Z72" s="11">
        <f>IF(AND(COUNTRY_INFO!K72&gt;0,COUNTRY_INFO!K72&lt;4),IF(V72&gt;MAX('T1'!M72,'T2'!M72),MAX('T1'!M72,'T2'!M72),V72),0)</f>
        <v>0</v>
      </c>
      <c r="AA72" s="87" t="str">
        <f>IF(AND(COUNTRY_INFO!K72&gt;0,COUNTRY_INFO!K72&lt;4), IF(Y72/V72*100&lt;&gt;0, IF(Z72/V72*100&gt;100,100,Z72/V72*100), "-"),0)</f>
        <v>-</v>
      </c>
    </row>
    <row r="73" spans="1:27" x14ac:dyDescent="0.25">
      <c r="A73" s="10" t="str">
        <f>IF(COUNTRY_INFO!A73=0," ",COUNTRY_INFO!A73)</f>
        <v>Angola</v>
      </c>
      <c r="B73" s="10" t="str">
        <f>IF(COUNTRY_INFO!B73=0," ",COUNTRY_INFO!B73)</f>
        <v>KUANDO KUBANGO</v>
      </c>
      <c r="C73" s="104" t="str">
        <f>IF(COUNTRY_INFO!C73=0," ",COUNTRY_INFO!C73)</f>
        <v>KUITO KUANAVALE</v>
      </c>
      <c r="D73" s="81">
        <f>COUNTRY_INFO!L73</f>
        <v>38836</v>
      </c>
      <c r="E73" s="74"/>
      <c r="F73" s="74"/>
      <c r="G73" s="11">
        <f>MAX('MDA1'!M73,'MDA2'!M73)</f>
        <v>0</v>
      </c>
      <c r="H73" s="11">
        <f>IF(AND(COUNTRY_INFO!H73&gt;0,COUNTRY_INFO!H73&lt;4),IF(D73&gt;MAX('MDA1'!M73,'MDA2'!M73),MAX('MDA1'!M73,'MDA2'!M73),D73),0)</f>
        <v>0</v>
      </c>
      <c r="I73" s="87" t="str">
        <f>IF(AND(COUNTRY_INFO!H73&gt;0,COUNTRY_INFO!H73&lt;4), IF(G73/D73*100&lt;&gt;0, IF(G73/D73*100&gt;100,100,G73/D73*100), "-"),0)</f>
        <v>-</v>
      </c>
      <c r="J73" s="81">
        <f>COUNTRY_INFO!M73</f>
        <v>38836</v>
      </c>
      <c r="K73" s="74"/>
      <c r="L73" s="74"/>
      <c r="M73" s="11">
        <f>MAX('MDA1'!M73,MAX('MDA3'!I73,'MDA3'!L73)+MAX('MDA3'!J73,'MDA3'!M73))</f>
        <v>0</v>
      </c>
      <c r="N73" s="11">
        <f>IF(AND(COUNTRY_INFO!I73&gt;0,COUNTRY_INFO!I73&lt;4),IF(J73&gt;MAX('MDA1'!M73,MAX('MDA3'!I73,'MDA3'!L73)+MAX('MDA3'!J73,'MDA3'!M73)),MAX('MDA1'!M73,MAX('MDA3'!I73,'MDA3'!L73)+MAX('MDA3'!J73,'MDA3'!M73)),J73),0)</f>
        <v>0</v>
      </c>
      <c r="O73" s="87" t="str">
        <f>IF(AND(COUNTRY_INFO!I73&gt;0,COUNTRY_INFO!I73&lt;4), IF(M73/J73*100&lt;&gt;0, IF(M73/J73*100&gt;100,100,M73/J73*100), "-"),0)</f>
        <v>-</v>
      </c>
      <c r="P73" s="81">
        <f>COUNTRY_INFO!N73</f>
        <v>16699</v>
      </c>
      <c r="Q73" s="74"/>
      <c r="R73" s="74"/>
      <c r="S73" s="11">
        <f>SUM(MAX('MDA2'!J73, 'T1'!L73, MAX(T3_R1!K73, T3_R2!K73)), MAX('MDA1'!K73, 'MDA2'!K73, 'T1'!M73, MAX(T3_R1!L73, T3_R2!L73)), MAX('MDA1'!L73, 'MDA2'!L73, 'T1'!N73, MAX(T3_R1!M73, T3_R2!M73)))</f>
        <v>0</v>
      </c>
      <c r="T73" s="11">
        <f>IF(AND(COUNTRY_INFO!J73&gt;1,COUNTRY_INFO!J73&lt;4),IF(P73&gt;SUM(MAX('MDA2'!J73,MAX(T3_R1!K73,T3_R2!K73)),MAX('MDA1'!K73,'MDA2'!K73,'T1'!M73,MAX(T3_R1!L73,T3_R2!L73))),SUM(MAX('MDA2'!J73,MAX(T3_R1!K73,T3_R2!K73)),MAX('MDA1'!K73,'MDA2'!K73,'T1'!M73,MAX(T3_R1!L73,T3_R2!L73))),P73),0)</f>
        <v>0</v>
      </c>
      <c r="U73" s="87" t="str">
        <f>IF(AND(COUNTRY_INFO!J73&gt;1,COUNTRY_INFO!J73&lt;4), IF(S73/P73*100&lt;&gt;0, IF(T73/P73*100&gt;100,100,T73/P73*100), "-"),0)</f>
        <v>-</v>
      </c>
      <c r="V73" s="81">
        <f>COUNTRY_INFO!O73</f>
        <v>9553.6</v>
      </c>
      <c r="W73" s="74"/>
      <c r="X73" s="74"/>
      <c r="Y73" s="11">
        <f>MAX(SUM('T1'!L73:'T1'!N73),SUM('T2'!J73:'T2'!L73))</f>
        <v>0</v>
      </c>
      <c r="Z73" s="11">
        <f>IF(AND(COUNTRY_INFO!K73&gt;0,COUNTRY_INFO!K73&lt;4),IF(V73&gt;MAX('T1'!M73,'T2'!M73),MAX('T1'!M73,'T2'!M73),V73),0)</f>
        <v>0</v>
      </c>
      <c r="AA73" s="87" t="str">
        <f>IF(AND(COUNTRY_INFO!K73&gt;0,COUNTRY_INFO!K73&lt;4), IF(Y73/V73*100&lt;&gt;0, IF(Z73/V73*100&gt;100,100,Z73/V73*100), "-"),0)</f>
        <v>-</v>
      </c>
    </row>
    <row r="74" spans="1:27" x14ac:dyDescent="0.25">
      <c r="A74" s="10" t="str">
        <f>IF(COUNTRY_INFO!A74=0," ",COUNTRY_INFO!A74)</f>
        <v>Angola</v>
      </c>
      <c r="B74" s="10" t="str">
        <f>IF(COUNTRY_INFO!B74=0," ",COUNTRY_INFO!B74)</f>
        <v>KUANDO KUBANGO</v>
      </c>
      <c r="C74" s="104" t="str">
        <f>IF(COUNTRY_INFO!C74=0," ",COUNTRY_INFO!C74)</f>
        <v>MAVINGA</v>
      </c>
      <c r="D74" s="81" t="str">
        <f>COUNTRY_INFO!L74</f>
        <v>Unknown</v>
      </c>
      <c r="E74" s="74"/>
      <c r="F74" s="74"/>
      <c r="G74" s="11">
        <f>MAX('MDA1'!M74,'MDA2'!M74)</f>
        <v>0</v>
      </c>
      <c r="H74" s="11">
        <f>IF(AND(COUNTRY_INFO!H74&gt;0,COUNTRY_INFO!H74&lt;4),IF(D74&gt;MAX('MDA1'!M74,'MDA2'!M74),MAX('MDA1'!M74,'MDA2'!M74),D74),0)</f>
        <v>0</v>
      </c>
      <c r="I74" s="87">
        <f>IF(AND(COUNTRY_INFO!H74&gt;0,COUNTRY_INFO!H74&lt;4), IF(G74/D74*100&lt;&gt;0, IF(G74/D74*100&gt;100,100,G74/D74*100), "-"),0)</f>
        <v>0</v>
      </c>
      <c r="J74" s="81" t="str">
        <f>COUNTRY_INFO!M74</f>
        <v>Unknown</v>
      </c>
      <c r="K74" s="74"/>
      <c r="L74" s="74"/>
      <c r="M74" s="11">
        <f>MAX('MDA1'!M74,MAX('MDA3'!I74,'MDA3'!L74)+MAX('MDA3'!J74,'MDA3'!M74))</f>
        <v>0</v>
      </c>
      <c r="N74" s="11">
        <f>IF(AND(COUNTRY_INFO!I74&gt;0,COUNTRY_INFO!I74&lt;4),IF(J74&gt;MAX('MDA1'!M74,MAX('MDA3'!I74,'MDA3'!L74)+MAX('MDA3'!J74,'MDA3'!M74)),MAX('MDA1'!M74,MAX('MDA3'!I74,'MDA3'!L74)+MAX('MDA3'!J74,'MDA3'!M74)),J74),0)</f>
        <v>0</v>
      </c>
      <c r="O74" s="87">
        <f>IF(AND(COUNTRY_INFO!I74&gt;0,COUNTRY_INFO!I74&lt;4), IF(M74/J74*100&lt;&gt;0, IF(M74/J74*100&gt;100,100,M74/J74*100), "-"),0)</f>
        <v>0</v>
      </c>
      <c r="P74" s="81">
        <f>COUNTRY_INFO!N74</f>
        <v>11189</v>
      </c>
      <c r="Q74" s="74"/>
      <c r="R74" s="74"/>
      <c r="S74" s="11">
        <f>SUM(MAX('MDA2'!J74, 'T1'!L74, MAX(T3_R1!K74, T3_R2!K74)), MAX('MDA1'!K74, 'MDA2'!K74, 'T1'!M74, MAX(T3_R1!L74, T3_R2!L74)), MAX('MDA1'!L74, 'MDA2'!L74, 'T1'!N74, MAX(T3_R1!M74, T3_R2!M74)))</f>
        <v>0</v>
      </c>
      <c r="T74" s="11">
        <f>IF(AND(COUNTRY_INFO!J74&gt;1,COUNTRY_INFO!J74&lt;4),IF(P74&gt;SUM(MAX('MDA2'!J74,MAX(T3_R1!K74,T3_R2!K74)),MAX('MDA1'!K74,'MDA2'!K74,'T1'!M74,MAX(T3_R1!L74,T3_R2!L74))),SUM(MAX('MDA2'!J74,MAX(T3_R1!K74,T3_R2!K74)),MAX('MDA1'!K74,'MDA2'!K74,'T1'!M74,MAX(T3_R1!L74,T3_R2!L74))),P74),0)</f>
        <v>0</v>
      </c>
      <c r="U74" s="87" t="str">
        <f>IF(AND(COUNTRY_INFO!J74&gt;1,COUNTRY_INFO!J74&lt;4), IF(S74/P74*100&lt;&gt;0, IF(T74/P74*100&gt;100,100,T74/P74*100), "-"),0)</f>
        <v>-</v>
      </c>
      <c r="V74" s="81">
        <f>COUNTRY_INFO!O74</f>
        <v>6401.2000000000007</v>
      </c>
      <c r="W74" s="74"/>
      <c r="X74" s="74"/>
      <c r="Y74" s="11">
        <f>MAX(SUM('T1'!L74:'T1'!N74),SUM('T2'!J74:'T2'!L74))</f>
        <v>0</v>
      </c>
      <c r="Z74" s="11">
        <f>IF(AND(COUNTRY_INFO!K74&gt;0,COUNTRY_INFO!K74&lt;4),IF(V74&gt;MAX('T1'!M74,'T2'!M74),MAX('T1'!M74,'T2'!M74),V74),0)</f>
        <v>0</v>
      </c>
      <c r="AA74" s="87" t="str">
        <f>IF(AND(COUNTRY_INFO!K74&gt;0,COUNTRY_INFO!K74&lt;4), IF(Y74/V74*100&lt;&gt;0, IF(Z74/V74*100&gt;100,100,Z74/V74*100), "-"),0)</f>
        <v>-</v>
      </c>
    </row>
    <row r="75" spans="1:27" x14ac:dyDescent="0.25">
      <c r="A75" s="10" t="str">
        <f>IF(COUNTRY_INFO!A75=0," ",COUNTRY_INFO!A75)</f>
        <v>Angola</v>
      </c>
      <c r="B75" s="10" t="str">
        <f>IF(COUNTRY_INFO!B75=0," ",COUNTRY_INFO!B75)</f>
        <v>KUANDO KUBANGO</v>
      </c>
      <c r="C75" s="104" t="str">
        <f>IF(COUNTRY_INFO!C75=0," ",COUNTRY_INFO!C75)</f>
        <v>MENONGUE</v>
      </c>
      <c r="D75" s="81">
        <f>COUNTRY_INFO!L75</f>
        <v>306622</v>
      </c>
      <c r="E75" s="74"/>
      <c r="F75" s="74"/>
      <c r="G75" s="11">
        <f>MAX('MDA1'!M75,'MDA2'!M75)</f>
        <v>0</v>
      </c>
      <c r="H75" s="11">
        <f>IF(AND(COUNTRY_INFO!H75&gt;0,COUNTRY_INFO!H75&lt;4),IF(D75&gt;MAX('MDA1'!M75,'MDA2'!M75),MAX('MDA1'!M75,'MDA2'!M75),D75),0)</f>
        <v>0</v>
      </c>
      <c r="I75" s="87" t="str">
        <f>IF(AND(COUNTRY_INFO!H75&gt;0,COUNTRY_INFO!H75&lt;4), IF(G75/D75*100&lt;&gt;0, IF(G75/D75*100&gt;100,100,G75/D75*100), "-"),0)</f>
        <v>-</v>
      </c>
      <c r="J75" s="81">
        <f>COUNTRY_INFO!M75</f>
        <v>306622</v>
      </c>
      <c r="K75" s="74"/>
      <c r="L75" s="74"/>
      <c r="M75" s="11">
        <f>MAX('MDA1'!M75,MAX('MDA3'!I75,'MDA3'!L75)+MAX('MDA3'!J75,'MDA3'!M75))</f>
        <v>0</v>
      </c>
      <c r="N75" s="11">
        <f>IF(AND(COUNTRY_INFO!I75&gt;0,COUNTRY_INFO!I75&lt;4),IF(J75&gt;MAX('MDA1'!M75,MAX('MDA3'!I75,'MDA3'!L75)+MAX('MDA3'!J75,'MDA3'!M75)),MAX('MDA1'!M75,MAX('MDA3'!I75,'MDA3'!L75)+MAX('MDA3'!J75,'MDA3'!M75)),J75),0)</f>
        <v>0</v>
      </c>
      <c r="O75" s="87" t="str">
        <f>IF(AND(COUNTRY_INFO!I75&gt;0,COUNTRY_INFO!I75&lt;4), IF(M75/J75*100&lt;&gt;0, IF(M75/J75*100&gt;100,100,M75/J75*100), "-"),0)</f>
        <v>-</v>
      </c>
      <c r="P75" s="81">
        <f>COUNTRY_INFO!N75</f>
        <v>131847</v>
      </c>
      <c r="Q75" s="74"/>
      <c r="R75" s="74"/>
      <c r="S75" s="11">
        <f>SUM(MAX('MDA2'!J75, 'T1'!L75, MAX(T3_R1!K75, T3_R2!K75)), MAX('MDA1'!K75, 'MDA2'!K75, 'T1'!M75, MAX(T3_R1!L75, T3_R2!L75)), MAX('MDA1'!L75, 'MDA2'!L75, 'T1'!N75, MAX(T3_R1!M75, T3_R2!M75)))</f>
        <v>0</v>
      </c>
      <c r="T75" s="11">
        <f>IF(AND(COUNTRY_INFO!J75&gt;1,COUNTRY_INFO!J75&lt;4),IF(P75&gt;SUM(MAX('MDA2'!J75,MAX(T3_R1!K75,T3_R2!K75)),MAX('MDA1'!K75,'MDA2'!K75,'T1'!M75,MAX(T3_R1!L75,T3_R2!L75))),SUM(MAX('MDA2'!J75,MAX(T3_R1!K75,T3_R2!K75)),MAX('MDA1'!K75,'MDA2'!K75,'T1'!M75,MAX(T3_R1!L75,T3_R2!L75))),P75),0)</f>
        <v>0</v>
      </c>
      <c r="U75" s="87" t="str">
        <f>IF(AND(COUNTRY_INFO!J75&gt;1,COUNTRY_INFO!J75&lt;4), IF(S75/P75*100&lt;&gt;0, IF(T75/P75*100&gt;100,100,T75/P75*100), "-"),0)</f>
        <v>-</v>
      </c>
      <c r="V75" s="81">
        <f>COUNTRY_INFO!O75</f>
        <v>75429</v>
      </c>
      <c r="W75" s="74"/>
      <c r="X75" s="74"/>
      <c r="Y75" s="11">
        <f>MAX(SUM('T1'!L75:'T1'!N75),SUM('T2'!J75:'T2'!L75))</f>
        <v>0</v>
      </c>
      <c r="Z75" s="11">
        <f>IF(AND(COUNTRY_INFO!K75&gt;0,COUNTRY_INFO!K75&lt;4),IF(V75&gt;MAX('T1'!M75,'T2'!M75),MAX('T1'!M75,'T2'!M75),V75),0)</f>
        <v>0</v>
      </c>
      <c r="AA75" s="87" t="str">
        <f>IF(AND(COUNTRY_INFO!K75&gt;0,COUNTRY_INFO!K75&lt;4), IF(Y75/V75*100&lt;&gt;0, IF(Z75/V75*100&gt;100,100,Z75/V75*100), "-"),0)</f>
        <v>-</v>
      </c>
    </row>
    <row r="76" spans="1:27" x14ac:dyDescent="0.25">
      <c r="A76" s="10" t="str">
        <f>IF(COUNTRY_INFO!A76=0," ",COUNTRY_INFO!A76)</f>
        <v>Angola</v>
      </c>
      <c r="B76" s="10" t="str">
        <f>IF(COUNTRY_INFO!B76=0," ",COUNTRY_INFO!B76)</f>
        <v>KUANDO KUBANGO</v>
      </c>
      <c r="C76" s="104" t="str">
        <f>IF(COUNTRY_INFO!C76=0," ",COUNTRY_INFO!C76)</f>
        <v>NANKOVA</v>
      </c>
      <c r="D76" s="81" t="str">
        <f>COUNTRY_INFO!L76</f>
        <v>Unknown</v>
      </c>
      <c r="E76" s="74"/>
      <c r="F76" s="74"/>
      <c r="G76" s="11">
        <f>MAX('MDA1'!M76,'MDA2'!M76)</f>
        <v>0</v>
      </c>
      <c r="H76" s="11">
        <f>IF(AND(COUNTRY_INFO!H76&gt;0,COUNTRY_INFO!H76&lt;4),IF(D76&gt;MAX('MDA1'!M76,'MDA2'!M76),MAX('MDA1'!M76,'MDA2'!M76),D76),0)</f>
        <v>0</v>
      </c>
      <c r="I76" s="87">
        <f>IF(AND(COUNTRY_INFO!H76&gt;0,COUNTRY_INFO!H76&lt;4), IF(G76/D76*100&lt;&gt;0, IF(G76/D76*100&gt;100,100,G76/D76*100), "-"),0)</f>
        <v>0</v>
      </c>
      <c r="J76" s="81">
        <f>COUNTRY_INFO!M76</f>
        <v>3451</v>
      </c>
      <c r="K76" s="74"/>
      <c r="L76" s="74"/>
      <c r="M76" s="11">
        <f>MAX('MDA1'!M76,MAX('MDA3'!I76,'MDA3'!L76)+MAX('MDA3'!J76,'MDA3'!M76))</f>
        <v>0</v>
      </c>
      <c r="N76" s="11">
        <f>IF(AND(COUNTRY_INFO!I76&gt;0,COUNTRY_INFO!I76&lt;4),IF(J76&gt;MAX('MDA1'!M76,MAX('MDA3'!I76,'MDA3'!L76)+MAX('MDA3'!J76,'MDA3'!M76)),MAX('MDA1'!M76,MAX('MDA3'!I76,'MDA3'!L76)+MAX('MDA3'!J76,'MDA3'!M76)),J76),0)</f>
        <v>0</v>
      </c>
      <c r="O76" s="87" t="str">
        <f>IF(AND(COUNTRY_INFO!I76&gt;0,COUNTRY_INFO!I76&lt;4), IF(M76/J76*100&lt;&gt;0, IF(M76/J76*100&gt;100,100,M76/J76*100), "-"),0)</f>
        <v>-</v>
      </c>
      <c r="P76" s="81">
        <f>COUNTRY_INFO!N76</f>
        <v>1484</v>
      </c>
      <c r="Q76" s="74"/>
      <c r="R76" s="74"/>
      <c r="S76" s="11">
        <f>SUM(MAX('MDA2'!J76, 'T1'!L76, MAX(T3_R1!K76, T3_R2!K76)), MAX('MDA1'!K76, 'MDA2'!K76, 'T1'!M76, MAX(T3_R1!L76, T3_R2!L76)), MAX('MDA1'!L76, 'MDA2'!L76, 'T1'!N76, MAX(T3_R1!M76, T3_R2!M76)))</f>
        <v>0</v>
      </c>
      <c r="T76" s="11">
        <f>IF(AND(COUNTRY_INFO!J76&gt;1,COUNTRY_INFO!J76&lt;4),IF(P76&gt;SUM(MAX('MDA2'!J76,MAX(T3_R1!K76,T3_R2!K76)),MAX('MDA1'!K76,'MDA2'!K76,'T1'!M76,MAX(T3_R1!L76,T3_R2!L76))),SUM(MAX('MDA2'!J76,MAX(T3_R1!K76,T3_R2!K76)),MAX('MDA1'!K76,'MDA2'!K76,'T1'!M76,MAX(T3_R1!L76,T3_R2!L76))),P76),0)</f>
        <v>0</v>
      </c>
      <c r="U76" s="87" t="str">
        <f>IF(AND(COUNTRY_INFO!J76&gt;1,COUNTRY_INFO!J76&lt;4), IF(S76/P76*100&lt;&gt;0, IF(T76/P76*100&gt;100,100,T76/P76*100), "-"),0)</f>
        <v>-</v>
      </c>
      <c r="V76" s="81">
        <f>COUNTRY_INFO!O76</f>
        <v>848.8</v>
      </c>
      <c r="W76" s="74"/>
      <c r="X76" s="74"/>
      <c r="Y76" s="11">
        <f>MAX(SUM('T1'!L76:'T1'!N76),SUM('T2'!J76:'T2'!L76))</f>
        <v>0</v>
      </c>
      <c r="Z76" s="11">
        <f>IF(AND(COUNTRY_INFO!K76&gt;0,COUNTRY_INFO!K76&lt;4),IF(V76&gt;MAX('T1'!M76,'T2'!M76),MAX('T1'!M76,'T2'!M76),V76),0)</f>
        <v>0</v>
      </c>
      <c r="AA76" s="87" t="str">
        <f>IF(AND(COUNTRY_INFO!K76&gt;0,COUNTRY_INFO!K76&lt;4), IF(Y76/V76*100&lt;&gt;0, IF(Z76/V76*100&gt;100,100,Z76/V76*100), "-"),0)</f>
        <v>-</v>
      </c>
    </row>
    <row r="77" spans="1:27" x14ac:dyDescent="0.25">
      <c r="A77" s="10" t="str">
        <f>IF(COUNTRY_INFO!A77=0," ",COUNTRY_INFO!A77)</f>
        <v>Angola</v>
      </c>
      <c r="B77" s="10" t="str">
        <f>IF(COUNTRY_INFO!B77=0," ",COUNTRY_INFO!B77)</f>
        <v>KUANDO KUBANGO</v>
      </c>
      <c r="C77" s="104" t="str">
        <f>IF(COUNTRY_INFO!C77=0," ",COUNTRY_INFO!C77)</f>
        <v>RIVUNGO</v>
      </c>
      <c r="D77" s="81" t="str">
        <f>COUNTRY_INFO!L77</f>
        <v>Unknown</v>
      </c>
      <c r="E77" s="74"/>
      <c r="F77" s="74"/>
      <c r="G77" s="11">
        <f>MAX('MDA1'!M77,'MDA2'!M77)</f>
        <v>0</v>
      </c>
      <c r="H77" s="11">
        <f>IF(AND(COUNTRY_INFO!H77&gt;0,COUNTRY_INFO!H77&lt;4),IF(D77&gt;MAX('MDA1'!M77,'MDA2'!M77),MAX('MDA1'!M77,'MDA2'!M77),D77),0)</f>
        <v>0</v>
      </c>
      <c r="I77" s="87">
        <f>IF(AND(COUNTRY_INFO!H77&gt;0,COUNTRY_INFO!H77&lt;4), IF(G77/D77*100&lt;&gt;0, IF(G77/D77*100&gt;100,100,G77/D77*100), "-"),0)</f>
        <v>0</v>
      </c>
      <c r="J77" s="81" t="str">
        <f>COUNTRY_INFO!M77</f>
        <v>Unknown</v>
      </c>
      <c r="K77" s="74"/>
      <c r="L77" s="74"/>
      <c r="M77" s="11">
        <f>MAX('MDA1'!M77,MAX('MDA3'!I77,'MDA3'!L77)+MAX('MDA3'!J77,'MDA3'!M77))</f>
        <v>0</v>
      </c>
      <c r="N77" s="11">
        <f>IF(AND(COUNTRY_INFO!I77&gt;0,COUNTRY_INFO!I77&lt;4),IF(J77&gt;MAX('MDA1'!M77,MAX('MDA3'!I77,'MDA3'!L77)+MAX('MDA3'!J77,'MDA3'!M77)),MAX('MDA1'!M77,MAX('MDA3'!I77,'MDA3'!L77)+MAX('MDA3'!J77,'MDA3'!M77)),J77),0)</f>
        <v>0</v>
      </c>
      <c r="O77" s="87">
        <f>IF(AND(COUNTRY_INFO!I77&gt;0,COUNTRY_INFO!I77&lt;4), IF(M77/J77*100&lt;&gt;0, IF(M77/J77*100&gt;100,100,M77/J77*100), "-"),0)</f>
        <v>0</v>
      </c>
      <c r="P77" s="81">
        <f>COUNTRY_INFO!N77</f>
        <v>13057</v>
      </c>
      <c r="Q77" s="74"/>
      <c r="R77" s="74"/>
      <c r="S77" s="11">
        <f>SUM(MAX('MDA2'!J77, 'T1'!L77, MAX(T3_R1!K77, T3_R2!K77)), MAX('MDA1'!K77, 'MDA2'!K77, 'T1'!M77, MAX(T3_R1!L77, T3_R2!L77)), MAX('MDA1'!L77, 'MDA2'!L77, 'T1'!N77, MAX(T3_R1!M77, T3_R2!M77)))</f>
        <v>0</v>
      </c>
      <c r="T77" s="11">
        <f>IF(AND(COUNTRY_INFO!J77&gt;1,COUNTRY_INFO!J77&lt;4),IF(P77&gt;SUM(MAX('MDA2'!J77,MAX(T3_R1!K77,T3_R2!K77)),MAX('MDA1'!K77,'MDA2'!K77,'T1'!M77,MAX(T3_R1!L77,T3_R2!L77))),SUM(MAX('MDA2'!J77,MAX(T3_R1!K77,T3_R2!K77)),MAX('MDA1'!K77,'MDA2'!K77,'T1'!M77,MAX(T3_R1!L77,T3_R2!L77))),P77),0)</f>
        <v>0</v>
      </c>
      <c r="U77" s="87" t="str">
        <f>IF(AND(COUNTRY_INFO!J77&gt;1,COUNTRY_INFO!J77&lt;4), IF(S77/P77*100&lt;&gt;0, IF(T77/P77*100&gt;100,100,T77/P77*100), "-"),0)</f>
        <v>-</v>
      </c>
      <c r="V77" s="81">
        <f>COUNTRY_INFO!O77</f>
        <v>7469.6</v>
      </c>
      <c r="W77" s="74"/>
      <c r="X77" s="74"/>
      <c r="Y77" s="11">
        <f>MAX(SUM('T1'!L77:'T1'!N77),SUM('T2'!J77:'T2'!L77))</f>
        <v>0</v>
      </c>
      <c r="Z77" s="11">
        <f>IF(AND(COUNTRY_INFO!K77&gt;0,COUNTRY_INFO!K77&lt;4),IF(V77&gt;MAX('T1'!M77,'T2'!M77),MAX('T1'!M77,'T2'!M77),V77),0)</f>
        <v>0</v>
      </c>
      <c r="AA77" s="87" t="str">
        <f>IF(AND(COUNTRY_INFO!K77&gt;0,COUNTRY_INFO!K77&lt;4), IF(Y77/V77*100&lt;&gt;0, IF(Z77/V77*100&gt;100,100,Z77/V77*100), "-"),0)</f>
        <v>-</v>
      </c>
    </row>
    <row r="78" spans="1:27" x14ac:dyDescent="0.25">
      <c r="A78" s="10" t="str">
        <f>IF(COUNTRY_INFO!A78=0," ",COUNTRY_INFO!A78)</f>
        <v>Angola</v>
      </c>
      <c r="B78" s="10" t="str">
        <f>IF(COUNTRY_INFO!B78=0," ",COUNTRY_INFO!B78)</f>
        <v>KWANZA NORTE</v>
      </c>
      <c r="C78" s="104" t="str">
        <f>IF(COUNTRY_INFO!C78=0," ",COUNTRY_INFO!C78)</f>
        <v>AMBACA</v>
      </c>
      <c r="D78" s="81" t="str">
        <f>COUNTRY_INFO!L78</f>
        <v>Unknown</v>
      </c>
      <c r="E78" s="74"/>
      <c r="F78" s="74"/>
      <c r="G78" s="11">
        <f>MAX('MDA1'!M78,'MDA2'!M78)</f>
        <v>0</v>
      </c>
      <c r="H78" s="11">
        <f>IF(AND(COUNTRY_INFO!H78&gt;0,COUNTRY_INFO!H78&lt;4),IF(D78&gt;MAX('MDA1'!M78,'MDA2'!M78),MAX('MDA1'!M78,'MDA2'!M78),D78),0)</f>
        <v>0</v>
      </c>
      <c r="I78" s="87">
        <f>IF(AND(COUNTRY_INFO!H78&gt;0,COUNTRY_INFO!H78&lt;4), IF(G78/D78*100&lt;&gt;0, IF(G78/D78*100&gt;100,100,G78/D78*100), "-"),0)</f>
        <v>0</v>
      </c>
      <c r="J78" s="81">
        <f>COUNTRY_INFO!M78</f>
        <v>60835</v>
      </c>
      <c r="K78" s="74"/>
      <c r="L78" s="74"/>
      <c r="M78" s="11">
        <f>MAX('MDA1'!M78,MAX('MDA3'!I78,'MDA3'!L78)+MAX('MDA3'!J78,'MDA3'!M78))</f>
        <v>0</v>
      </c>
      <c r="N78" s="11">
        <f>IF(AND(COUNTRY_INFO!I78&gt;0,COUNTRY_INFO!I78&lt;4),IF(J78&gt;MAX('MDA1'!M78,MAX('MDA3'!I78,'MDA3'!L78)+MAX('MDA3'!J78,'MDA3'!M78)),MAX('MDA1'!M78,MAX('MDA3'!I78,'MDA3'!L78)+MAX('MDA3'!J78,'MDA3'!M78)),J78),0)</f>
        <v>0</v>
      </c>
      <c r="O78" s="87" t="str">
        <f>IF(AND(COUNTRY_INFO!I78&gt;0,COUNTRY_INFO!I78&lt;4), IF(M78/J78*100&lt;&gt;0, IF(M78/J78*100&gt;100,100,M78/J78*100), "-"),0)</f>
        <v>-</v>
      </c>
      <c r="P78" s="81">
        <f>COUNTRY_INFO!N78</f>
        <v>26159</v>
      </c>
      <c r="Q78" s="74"/>
      <c r="R78" s="74"/>
      <c r="S78" s="11">
        <f>SUM(MAX('MDA2'!J78, 'T1'!L78, MAX(T3_R1!K78, T3_R2!K78)), MAX('MDA1'!K78, 'MDA2'!K78, 'T1'!M78, MAX(T3_R1!L78, T3_R2!L78)), MAX('MDA1'!L78, 'MDA2'!L78, 'T1'!N78, MAX(T3_R1!M78, T3_R2!M78)))</f>
        <v>0</v>
      </c>
      <c r="T78" s="11">
        <f>IF(AND(COUNTRY_INFO!J78&gt;1,COUNTRY_INFO!J78&lt;4),IF(P78&gt;SUM(MAX('MDA2'!J78,MAX(T3_R1!K78,T3_R2!K78)),MAX('MDA1'!K78,'MDA2'!K78,'T1'!M78,MAX(T3_R1!L78,T3_R2!L78))),SUM(MAX('MDA2'!J78,MAX(T3_R1!K78,T3_R2!K78)),MAX('MDA1'!K78,'MDA2'!K78,'T1'!M78,MAX(T3_R1!L78,T3_R2!L78))),P78),0)</f>
        <v>0</v>
      </c>
      <c r="U78" s="87" t="str">
        <f>IF(AND(COUNTRY_INFO!J78&gt;1,COUNTRY_INFO!J78&lt;4), IF(S78/P78*100&lt;&gt;0, IF(T78/P78*100&gt;100,100,T78/P78*100), "-"),0)</f>
        <v>-</v>
      </c>
      <c r="V78" s="81">
        <f>COUNTRY_INFO!O78</f>
        <v>14965.6</v>
      </c>
      <c r="W78" s="74"/>
      <c r="X78" s="74"/>
      <c r="Y78" s="11">
        <f>MAX(SUM('T1'!L78:'T1'!N78),SUM('T2'!J78:'T2'!L78))</f>
        <v>0</v>
      </c>
      <c r="Z78" s="11">
        <f>IF(AND(COUNTRY_INFO!K78&gt;0,COUNTRY_INFO!K78&lt;4),IF(V78&gt;MAX('T1'!M78,'T2'!M78),MAX('T1'!M78,'T2'!M78),V78),0)</f>
        <v>0</v>
      </c>
      <c r="AA78" s="87" t="str">
        <f>IF(AND(COUNTRY_INFO!K78&gt;0,COUNTRY_INFO!K78&lt;4), IF(Y78/V78*100&lt;&gt;0, IF(Z78/V78*100&gt;100,100,Z78/V78*100), "-"),0)</f>
        <v>-</v>
      </c>
    </row>
    <row r="79" spans="1:27" x14ac:dyDescent="0.25">
      <c r="A79" s="10" t="str">
        <f>IF(COUNTRY_INFO!A79=0," ",COUNTRY_INFO!A79)</f>
        <v>Angola</v>
      </c>
      <c r="B79" s="10" t="str">
        <f>IF(COUNTRY_INFO!B79=0," ",COUNTRY_INFO!B79)</f>
        <v>KWANZA NORTE</v>
      </c>
      <c r="C79" s="104" t="str">
        <f>IF(COUNTRY_INFO!C79=0," ",COUNTRY_INFO!C79)</f>
        <v>BANGA</v>
      </c>
      <c r="D79" s="81" t="str">
        <f>COUNTRY_INFO!L79</f>
        <v>Unknown</v>
      </c>
      <c r="E79" s="74"/>
      <c r="F79" s="74"/>
      <c r="G79" s="11">
        <f>MAX('MDA1'!M79,'MDA2'!M79)</f>
        <v>0</v>
      </c>
      <c r="H79" s="11">
        <f>IF(AND(COUNTRY_INFO!H79&gt;0,COUNTRY_INFO!H79&lt;4),IF(D79&gt;MAX('MDA1'!M79,'MDA2'!M79),MAX('MDA1'!M79,'MDA2'!M79),D79),0)</f>
        <v>0</v>
      </c>
      <c r="I79" s="87">
        <f>IF(AND(COUNTRY_INFO!H79&gt;0,COUNTRY_INFO!H79&lt;4), IF(G79/D79*100&lt;&gt;0, IF(G79/D79*100&gt;100,100,G79/D79*100), "-"),0)</f>
        <v>0</v>
      </c>
      <c r="J79" s="81">
        <f>COUNTRY_INFO!M79</f>
        <v>9493</v>
      </c>
      <c r="K79" s="74"/>
      <c r="L79" s="74"/>
      <c r="M79" s="11">
        <f>MAX('MDA1'!M79,MAX('MDA3'!I79,'MDA3'!L79)+MAX('MDA3'!J79,'MDA3'!M79))</f>
        <v>0</v>
      </c>
      <c r="N79" s="11">
        <f>IF(AND(COUNTRY_INFO!I79&gt;0,COUNTRY_INFO!I79&lt;4),IF(J79&gt;MAX('MDA1'!M79,MAX('MDA3'!I79,'MDA3'!L79)+MAX('MDA3'!J79,'MDA3'!M79)),MAX('MDA1'!M79,MAX('MDA3'!I79,'MDA3'!L79)+MAX('MDA3'!J79,'MDA3'!M79)),J79),0)</f>
        <v>0</v>
      </c>
      <c r="O79" s="87" t="str">
        <f>IF(AND(COUNTRY_INFO!I79&gt;0,COUNTRY_INFO!I79&lt;4), IF(M79/J79*100&lt;&gt;0, IF(M79/J79*100&gt;100,100,M79/J79*100), "-"),0)</f>
        <v>-</v>
      </c>
      <c r="P79" s="81">
        <f>COUNTRY_INFO!N79</f>
        <v>4082</v>
      </c>
      <c r="Q79" s="74"/>
      <c r="R79" s="74"/>
      <c r="S79" s="11">
        <f>SUM(MAX('MDA2'!J79, 'T1'!L79, MAX(T3_R1!K79, T3_R2!K79)), MAX('MDA1'!K79, 'MDA2'!K79, 'T1'!M79, MAX(T3_R1!L79, T3_R2!L79)), MAX('MDA1'!L79, 'MDA2'!L79, 'T1'!N79, MAX(T3_R1!M79, T3_R2!M79)))</f>
        <v>0</v>
      </c>
      <c r="T79" s="11">
        <f>IF(AND(COUNTRY_INFO!J79&gt;1,COUNTRY_INFO!J79&lt;4),IF(P79&gt;SUM(MAX('MDA2'!J79,MAX(T3_R1!K79,T3_R2!K79)),MAX('MDA1'!K79,'MDA2'!K79,'T1'!M79,MAX(T3_R1!L79,T3_R2!L79))),SUM(MAX('MDA2'!J79,MAX(T3_R1!K79,T3_R2!K79)),MAX('MDA1'!K79,'MDA2'!K79,'T1'!M79,MAX(T3_R1!L79,T3_R2!L79))),P79),0)</f>
        <v>0</v>
      </c>
      <c r="U79" s="87" t="str">
        <f>IF(AND(COUNTRY_INFO!J79&gt;1,COUNTRY_INFO!J79&lt;4), IF(S79/P79*100&lt;&gt;0, IF(T79/P79*100&gt;100,100,T79/P79*100), "-"),0)</f>
        <v>-</v>
      </c>
      <c r="V79" s="81">
        <f>COUNTRY_INFO!O79</f>
        <v>2335.1999999999998</v>
      </c>
      <c r="W79" s="74"/>
      <c r="X79" s="74"/>
      <c r="Y79" s="11">
        <f>MAX(SUM('T1'!L79:'T1'!N79),SUM('T2'!J79:'T2'!L79))</f>
        <v>0</v>
      </c>
      <c r="Z79" s="11">
        <f>IF(AND(COUNTRY_INFO!K79&gt;0,COUNTRY_INFO!K79&lt;4),IF(V79&gt;MAX('T1'!M79,'T2'!M79),MAX('T1'!M79,'T2'!M79),V79),0)</f>
        <v>0</v>
      </c>
      <c r="AA79" s="87" t="str">
        <f>IF(AND(COUNTRY_INFO!K79&gt;0,COUNTRY_INFO!K79&lt;4), IF(Y79/V79*100&lt;&gt;0, IF(Z79/V79*100&gt;100,100,Z79/V79*100), "-"),0)</f>
        <v>-</v>
      </c>
    </row>
    <row r="80" spans="1:27" x14ac:dyDescent="0.25">
      <c r="A80" s="10" t="str">
        <f>IF(COUNTRY_INFO!A80=0," ",COUNTRY_INFO!A80)</f>
        <v>Angola</v>
      </c>
      <c r="B80" s="10" t="str">
        <f>IF(COUNTRY_INFO!B80=0," ",COUNTRY_INFO!B80)</f>
        <v>KWANZA NORTE</v>
      </c>
      <c r="C80" s="104" t="str">
        <f>IF(COUNTRY_INFO!C80=0," ",COUNTRY_INFO!C80)</f>
        <v>BOLONGONGO</v>
      </c>
      <c r="D80" s="81" t="str">
        <f>COUNTRY_INFO!L80</f>
        <v>Unknown</v>
      </c>
      <c r="E80" s="74"/>
      <c r="F80" s="74"/>
      <c r="G80" s="11">
        <f>MAX('MDA1'!M80,'MDA2'!M80)</f>
        <v>0</v>
      </c>
      <c r="H80" s="11">
        <f>IF(AND(COUNTRY_INFO!H80&gt;0,COUNTRY_INFO!H80&lt;4),IF(D80&gt;MAX('MDA1'!M80,'MDA2'!M80),MAX('MDA1'!M80,'MDA2'!M80),D80),0)</f>
        <v>0</v>
      </c>
      <c r="I80" s="87">
        <f>IF(AND(COUNTRY_INFO!H80&gt;0,COUNTRY_INFO!H80&lt;4), IF(G80/D80*100&lt;&gt;0, IF(G80/D80*100&gt;100,100,G80/D80*100), "-"),0)</f>
        <v>0</v>
      </c>
      <c r="J80" s="81">
        <f>COUNTRY_INFO!M80</f>
        <v>12635</v>
      </c>
      <c r="K80" s="74"/>
      <c r="L80" s="74"/>
      <c r="M80" s="11">
        <f>MAX('MDA1'!M80,MAX('MDA3'!I80,'MDA3'!L80)+MAX('MDA3'!J80,'MDA3'!M80))</f>
        <v>0</v>
      </c>
      <c r="N80" s="11">
        <f>IF(AND(COUNTRY_INFO!I80&gt;0,COUNTRY_INFO!I80&lt;4),IF(J80&gt;MAX('MDA1'!M80,MAX('MDA3'!I80,'MDA3'!L80)+MAX('MDA3'!J80,'MDA3'!M80)),MAX('MDA1'!M80,MAX('MDA3'!I80,'MDA3'!L80)+MAX('MDA3'!J80,'MDA3'!M80)),J80),0)</f>
        <v>0</v>
      </c>
      <c r="O80" s="87" t="str">
        <f>IF(AND(COUNTRY_INFO!I80&gt;0,COUNTRY_INFO!I80&lt;4), IF(M80/J80*100&lt;&gt;0, IF(M80/J80*100&gt;100,100,M80/J80*100), "-"),0)</f>
        <v>-</v>
      </c>
      <c r="P80" s="81">
        <f>COUNTRY_INFO!N80</f>
        <v>5433</v>
      </c>
      <c r="Q80" s="74"/>
      <c r="R80" s="74"/>
      <c r="S80" s="11">
        <f>SUM(MAX('MDA2'!J80, 'T1'!L80, MAX(T3_R1!K80, T3_R2!K80)), MAX('MDA1'!K80, 'MDA2'!K80, 'T1'!M80, MAX(T3_R1!L80, T3_R2!L80)), MAX('MDA1'!L80, 'MDA2'!L80, 'T1'!N80, MAX(T3_R1!M80, T3_R2!M80)))</f>
        <v>0</v>
      </c>
      <c r="T80" s="11">
        <f>IF(AND(COUNTRY_INFO!J80&gt;1,COUNTRY_INFO!J80&lt;4),IF(P80&gt;SUM(MAX('MDA2'!J80,MAX(T3_R1!K80,T3_R2!K80)),MAX('MDA1'!K80,'MDA2'!K80,'T1'!M80,MAX(T3_R1!L80,T3_R2!L80))),SUM(MAX('MDA2'!J80,MAX(T3_R1!K80,T3_R2!K80)),MAX('MDA1'!K80,'MDA2'!K80,'T1'!M80,MAX(T3_R1!L80,T3_R2!L80))),P80),0)</f>
        <v>0</v>
      </c>
      <c r="U80" s="87" t="str">
        <f>IF(AND(COUNTRY_INFO!J80&gt;1,COUNTRY_INFO!J80&lt;4), IF(S80/P80*100&lt;&gt;0, IF(T80/P80*100&gt;100,100,T80/P80*100), "-"),0)</f>
        <v>-</v>
      </c>
      <c r="V80" s="81">
        <f>COUNTRY_INFO!O80</f>
        <v>3108.4</v>
      </c>
      <c r="W80" s="74"/>
      <c r="X80" s="74"/>
      <c r="Y80" s="11">
        <f>MAX(SUM('T1'!L80:'T1'!N80),SUM('T2'!J80:'T2'!L80))</f>
        <v>0</v>
      </c>
      <c r="Z80" s="11">
        <f>IF(AND(COUNTRY_INFO!K80&gt;0,COUNTRY_INFO!K80&lt;4),IF(V80&gt;MAX('T1'!M80,'T2'!M80),MAX('T1'!M80,'T2'!M80),V80),0)</f>
        <v>0</v>
      </c>
      <c r="AA80" s="87" t="str">
        <f>IF(AND(COUNTRY_INFO!K80&gt;0,COUNTRY_INFO!K80&lt;4), IF(Y80/V80*100&lt;&gt;0, IF(Z80/V80*100&gt;100,100,Z80/V80*100), "-"),0)</f>
        <v>-</v>
      </c>
    </row>
    <row r="81" spans="1:27" x14ac:dyDescent="0.25">
      <c r="A81" s="10" t="str">
        <f>IF(COUNTRY_INFO!A81=0," ",COUNTRY_INFO!A81)</f>
        <v>Angola</v>
      </c>
      <c r="B81" s="10" t="str">
        <f>IF(COUNTRY_INFO!B81=0," ",COUNTRY_INFO!B81)</f>
        <v>KWANZA NORTE</v>
      </c>
      <c r="C81" s="104" t="str">
        <f>IF(COUNTRY_INFO!C81=0," ",COUNTRY_INFO!C81)</f>
        <v>CAMBAMBE</v>
      </c>
      <c r="D81" s="81" t="str">
        <f>COUNTRY_INFO!L81</f>
        <v>Unknown</v>
      </c>
      <c r="E81" s="74"/>
      <c r="F81" s="74"/>
      <c r="G81" s="11">
        <f>MAX('MDA1'!M81,'MDA2'!M81)</f>
        <v>0</v>
      </c>
      <c r="H81" s="11">
        <f>IF(AND(COUNTRY_INFO!H81&gt;0,COUNTRY_INFO!H81&lt;4),IF(D81&gt;MAX('MDA1'!M81,'MDA2'!M81),MAX('MDA1'!M81,'MDA2'!M81),D81),0)</f>
        <v>0</v>
      </c>
      <c r="I81" s="87">
        <f>IF(AND(COUNTRY_INFO!H81&gt;0,COUNTRY_INFO!H81&lt;4), IF(G81/D81*100&lt;&gt;0, IF(G81/D81*100&gt;100,100,G81/D81*100), "-"),0)</f>
        <v>0</v>
      </c>
      <c r="J81" s="81" t="str">
        <f>COUNTRY_INFO!M81</f>
        <v>Unknown</v>
      </c>
      <c r="K81" s="74"/>
      <c r="L81" s="74"/>
      <c r="M81" s="11">
        <f>MAX('MDA1'!M81,MAX('MDA3'!I81,'MDA3'!L81)+MAX('MDA3'!J81,'MDA3'!M81))</f>
        <v>0</v>
      </c>
      <c r="N81" s="11">
        <f>IF(AND(COUNTRY_INFO!I81&gt;0,COUNTRY_INFO!I81&lt;4),IF(J81&gt;MAX('MDA1'!M81,MAX('MDA3'!I81,'MDA3'!L81)+MAX('MDA3'!J81,'MDA3'!M81)),MAX('MDA1'!M81,MAX('MDA3'!I81,'MDA3'!L81)+MAX('MDA3'!J81,'MDA3'!M81)),J81),0)</f>
        <v>0</v>
      </c>
      <c r="O81" s="87">
        <f>IF(AND(COUNTRY_INFO!I81&gt;0,COUNTRY_INFO!I81&lt;4), IF(M81/J81*100&lt;&gt;0, IF(M81/J81*100&gt;100,100,M81/J81*100), "-"),0)</f>
        <v>0</v>
      </c>
      <c r="P81" s="81">
        <f>COUNTRY_INFO!N81</f>
        <v>38249</v>
      </c>
      <c r="Q81" s="74"/>
      <c r="R81" s="74"/>
      <c r="S81" s="11">
        <f>SUM(MAX('MDA2'!J81, 'T1'!L81, MAX(T3_R1!K81, T3_R2!K81)), MAX('MDA1'!K81, 'MDA2'!K81, 'T1'!M81, MAX(T3_R1!L81, T3_R2!L81)), MAX('MDA1'!L81, 'MDA2'!L81, 'T1'!N81, MAX(T3_R1!M81, T3_R2!M81)))</f>
        <v>0</v>
      </c>
      <c r="T81" s="11">
        <f>IF(AND(COUNTRY_INFO!J81&gt;1,COUNTRY_INFO!J81&lt;4),IF(P81&gt;SUM(MAX('MDA2'!J81,MAX(T3_R1!K81,T3_R2!K81)),MAX('MDA1'!K81,'MDA2'!K81,'T1'!M81,MAX(T3_R1!L81,T3_R2!L81))),SUM(MAX('MDA2'!J81,MAX(T3_R1!K81,T3_R2!K81)),MAX('MDA1'!K81,'MDA2'!K81,'T1'!M81,MAX(T3_R1!L81,T3_R2!L81))),P81),0)</f>
        <v>0</v>
      </c>
      <c r="U81" s="87" t="str">
        <f>IF(AND(COUNTRY_INFO!J81&gt;1,COUNTRY_INFO!J81&lt;4), IF(S81/P81*100&lt;&gt;0, IF(T81/P81*100&gt;100,100,T81/P81*100), "-"),0)</f>
        <v>-</v>
      </c>
      <c r="V81" s="81">
        <f>COUNTRY_INFO!O81</f>
        <v>21881.800000000003</v>
      </c>
      <c r="W81" s="74"/>
      <c r="X81" s="74"/>
      <c r="Y81" s="11">
        <f>MAX(SUM('T1'!L81:'T1'!N81),SUM('T2'!J81:'T2'!L81))</f>
        <v>0</v>
      </c>
      <c r="Z81" s="11">
        <f>IF(AND(COUNTRY_INFO!K81&gt;0,COUNTRY_INFO!K81&lt;4),IF(V81&gt;MAX('T1'!M81,'T2'!M81),MAX('T1'!M81,'T2'!M81),V81),0)</f>
        <v>0</v>
      </c>
      <c r="AA81" s="87" t="str">
        <f>IF(AND(COUNTRY_INFO!K81&gt;0,COUNTRY_INFO!K81&lt;4), IF(Y81/V81*100&lt;&gt;0, IF(Z81/V81*100&gt;100,100,Z81/V81*100), "-"),0)</f>
        <v>-</v>
      </c>
    </row>
    <row r="82" spans="1:27" x14ac:dyDescent="0.25">
      <c r="A82" s="10" t="str">
        <f>IF(COUNTRY_INFO!A82=0," ",COUNTRY_INFO!A82)</f>
        <v>Angola</v>
      </c>
      <c r="B82" s="10" t="str">
        <f>IF(COUNTRY_INFO!B82=0," ",COUNTRY_INFO!B82)</f>
        <v>KWANZA NORTE</v>
      </c>
      <c r="C82" s="104" t="str">
        <f>IF(COUNTRY_INFO!C82=0," ",COUNTRY_INFO!C82)</f>
        <v>CAZENGO</v>
      </c>
      <c r="D82" s="81" t="str">
        <f>COUNTRY_INFO!L82</f>
        <v>Unknown</v>
      </c>
      <c r="E82" s="74"/>
      <c r="F82" s="74"/>
      <c r="G82" s="11">
        <f>MAX('MDA1'!M82,'MDA2'!M82)</f>
        <v>0</v>
      </c>
      <c r="H82" s="11">
        <f>IF(AND(COUNTRY_INFO!H82&gt;0,COUNTRY_INFO!H82&lt;4),IF(D82&gt;MAX('MDA1'!M82,'MDA2'!M82),MAX('MDA1'!M82,'MDA2'!M82),D82),0)</f>
        <v>0</v>
      </c>
      <c r="I82" s="87">
        <f>IF(AND(COUNTRY_INFO!H82&gt;0,COUNTRY_INFO!H82&lt;4), IF(G82/D82*100&lt;&gt;0, IF(G82/D82*100&gt;100,100,G82/D82*100), "-"),0)</f>
        <v>0</v>
      </c>
      <c r="J82" s="81" t="str">
        <f>COUNTRY_INFO!M82</f>
        <v>Unknown</v>
      </c>
      <c r="K82" s="74"/>
      <c r="L82" s="74"/>
      <c r="M82" s="11">
        <f>MAX('MDA1'!M82,MAX('MDA3'!I82,'MDA3'!L82)+MAX('MDA3'!J82,'MDA3'!M82))</f>
        <v>0</v>
      </c>
      <c r="N82" s="11">
        <f>IF(AND(COUNTRY_INFO!I82&gt;0,COUNTRY_INFO!I82&lt;4),IF(J82&gt;MAX('MDA1'!M82,MAX('MDA3'!I82,'MDA3'!L82)+MAX('MDA3'!J82,'MDA3'!M82)),MAX('MDA1'!M82,MAX('MDA3'!I82,'MDA3'!L82)+MAX('MDA3'!J82,'MDA3'!M82)),J82),0)</f>
        <v>0</v>
      </c>
      <c r="O82" s="87">
        <f>IF(AND(COUNTRY_INFO!I82&gt;0,COUNTRY_INFO!I82&lt;4), IF(M82/J82*100&lt;&gt;0, IF(M82/J82*100&gt;100,100,M82/J82*100), "-"),0)</f>
        <v>0</v>
      </c>
      <c r="P82" s="81">
        <f>COUNTRY_INFO!N82</f>
        <v>71311</v>
      </c>
      <c r="Q82" s="74"/>
      <c r="R82" s="74"/>
      <c r="S82" s="11">
        <f>SUM(MAX('MDA2'!J82, 'T1'!L82, MAX(T3_R1!K82, T3_R2!K82)), MAX('MDA1'!K82, 'MDA2'!K82, 'T1'!M82, MAX(T3_R1!L82, T3_R2!L82)), MAX('MDA1'!L82, 'MDA2'!L82, 'T1'!N82, MAX(T3_R1!M82, T3_R2!M82)))</f>
        <v>0</v>
      </c>
      <c r="T82" s="11">
        <f>IF(AND(COUNTRY_INFO!J82&gt;1,COUNTRY_INFO!J82&lt;4),IF(P82&gt;SUM(MAX('MDA2'!J82,MAX(T3_R1!K82,T3_R2!K82)),MAX('MDA1'!K82,'MDA2'!K82,'T1'!M82,MAX(T3_R1!L82,T3_R2!L82))),SUM(MAX('MDA2'!J82,MAX(T3_R1!K82,T3_R2!K82)),MAX('MDA1'!K82,'MDA2'!K82,'T1'!M82,MAX(T3_R1!L82,T3_R2!L82))),P82),0)</f>
        <v>0</v>
      </c>
      <c r="U82" s="87" t="str">
        <f>IF(AND(COUNTRY_INFO!J82&gt;1,COUNTRY_INFO!J82&lt;4), IF(S82/P82*100&lt;&gt;0, IF(T82/P82*100&gt;100,100,T82/P82*100), "-"),0)</f>
        <v>-</v>
      </c>
      <c r="V82" s="81">
        <f>COUNTRY_INFO!O82</f>
        <v>40796.5</v>
      </c>
      <c r="W82" s="74"/>
      <c r="X82" s="74"/>
      <c r="Y82" s="11">
        <f>MAX(SUM('T1'!L82:'T1'!N82),SUM('T2'!J82:'T2'!L82))</f>
        <v>0</v>
      </c>
      <c r="Z82" s="11">
        <f>IF(AND(COUNTRY_INFO!K82&gt;0,COUNTRY_INFO!K82&lt;4),IF(V82&gt;MAX('T1'!M82,'T2'!M82),MAX('T1'!M82,'T2'!M82),V82),0)</f>
        <v>0</v>
      </c>
      <c r="AA82" s="87" t="str">
        <f>IF(AND(COUNTRY_INFO!K82&gt;0,COUNTRY_INFO!K82&lt;4), IF(Y82/V82*100&lt;&gt;0, IF(Z82/V82*100&gt;100,100,Z82/V82*100), "-"),0)</f>
        <v>-</v>
      </c>
    </row>
    <row r="83" spans="1:27" x14ac:dyDescent="0.25">
      <c r="A83" s="10" t="str">
        <f>IF(COUNTRY_INFO!A83=0," ",COUNTRY_INFO!A83)</f>
        <v>Angola</v>
      </c>
      <c r="B83" s="10" t="str">
        <f>IF(COUNTRY_INFO!B83=0," ",COUNTRY_INFO!B83)</f>
        <v>KWANZA NORTE</v>
      </c>
      <c r="C83" s="104" t="str">
        <f>IF(COUNTRY_INFO!C83=0," ",COUNTRY_INFO!C83)</f>
        <v>GOLUNGO ALTO</v>
      </c>
      <c r="D83" s="81" t="str">
        <f>COUNTRY_INFO!L83</f>
        <v>Unknown</v>
      </c>
      <c r="E83" s="74"/>
      <c r="F83" s="74"/>
      <c r="G83" s="11">
        <f>MAX('MDA1'!M83,'MDA2'!M83)</f>
        <v>0</v>
      </c>
      <c r="H83" s="11">
        <f>IF(AND(COUNTRY_INFO!H83&gt;0,COUNTRY_INFO!H83&lt;4),IF(D83&gt;MAX('MDA1'!M83,'MDA2'!M83),MAX('MDA1'!M83,'MDA2'!M83),D83),0)</f>
        <v>0</v>
      </c>
      <c r="I83" s="87">
        <f>IF(AND(COUNTRY_INFO!H83&gt;0,COUNTRY_INFO!H83&lt;4), IF(G83/D83*100&lt;&gt;0, IF(G83/D83*100&gt;100,100,G83/D83*100), "-"),0)</f>
        <v>0</v>
      </c>
      <c r="J83" s="81">
        <f>COUNTRY_INFO!M83</f>
        <v>29259</v>
      </c>
      <c r="K83" s="74"/>
      <c r="L83" s="74"/>
      <c r="M83" s="11">
        <f>MAX('MDA1'!M83,MAX('MDA3'!I83,'MDA3'!L83)+MAX('MDA3'!J83,'MDA3'!M83))</f>
        <v>0</v>
      </c>
      <c r="N83" s="11">
        <f>IF(AND(COUNTRY_INFO!I83&gt;0,COUNTRY_INFO!I83&lt;4),IF(J83&gt;MAX('MDA1'!M83,MAX('MDA3'!I83,'MDA3'!L83)+MAX('MDA3'!J83,'MDA3'!M83)),MAX('MDA1'!M83,MAX('MDA3'!I83,'MDA3'!L83)+MAX('MDA3'!J83,'MDA3'!M83)),J83),0)</f>
        <v>0</v>
      </c>
      <c r="O83" s="87" t="str">
        <f>IF(AND(COUNTRY_INFO!I83&gt;0,COUNTRY_INFO!I83&lt;4), IF(M83/J83*100&lt;&gt;0, IF(M83/J83*100&gt;100,100,M83/J83*100), "-"),0)</f>
        <v>-</v>
      </c>
      <c r="P83" s="81">
        <f>COUNTRY_INFO!N83</f>
        <v>12582</v>
      </c>
      <c r="Q83" s="74"/>
      <c r="R83" s="74"/>
      <c r="S83" s="11">
        <f>SUM(MAX('MDA2'!J83, 'T1'!L83, MAX(T3_R1!K83, T3_R2!K83)), MAX('MDA1'!K83, 'MDA2'!K83, 'T1'!M83, MAX(T3_R1!L83, T3_R2!L83)), MAX('MDA1'!L83, 'MDA2'!L83, 'T1'!N83, MAX(T3_R1!M83, T3_R2!M83)))</f>
        <v>0</v>
      </c>
      <c r="T83" s="11">
        <f>IF(AND(COUNTRY_INFO!J83&gt;1,COUNTRY_INFO!J83&lt;4),IF(P83&gt;SUM(MAX('MDA2'!J83,MAX(T3_R1!K83,T3_R2!K83)),MAX('MDA1'!K83,'MDA2'!K83,'T1'!M83,MAX(T3_R1!L83,T3_R2!L83))),SUM(MAX('MDA2'!J83,MAX(T3_R1!K83,T3_R2!K83)),MAX('MDA1'!K83,'MDA2'!K83,'T1'!M83,MAX(T3_R1!L83,T3_R2!L83))),P83),0)</f>
        <v>0</v>
      </c>
      <c r="U83" s="87" t="str">
        <f>IF(AND(COUNTRY_INFO!J83&gt;1,COUNTRY_INFO!J83&lt;4), IF(S83/P83*100&lt;&gt;0, IF(T83/P83*100&gt;100,100,T83/P83*100), "-"),0)</f>
        <v>-</v>
      </c>
      <c r="V83" s="81">
        <f>COUNTRY_INFO!O83</f>
        <v>7197.9</v>
      </c>
      <c r="W83" s="74"/>
      <c r="X83" s="74"/>
      <c r="Y83" s="11">
        <f>MAX(SUM('T1'!L83:'T1'!N83),SUM('T2'!J83:'T2'!L83))</f>
        <v>0</v>
      </c>
      <c r="Z83" s="11">
        <f>IF(AND(COUNTRY_INFO!K83&gt;0,COUNTRY_INFO!K83&lt;4),IF(V83&gt;MAX('T1'!M83,'T2'!M83),MAX('T1'!M83,'T2'!M83),V83),0)</f>
        <v>0</v>
      </c>
      <c r="AA83" s="87" t="str">
        <f>IF(AND(COUNTRY_INFO!K83&gt;0,COUNTRY_INFO!K83&lt;4), IF(Y83/V83*100&lt;&gt;0, IF(Z83/V83*100&gt;100,100,Z83/V83*100), "-"),0)</f>
        <v>-</v>
      </c>
    </row>
    <row r="84" spans="1:27" x14ac:dyDescent="0.25">
      <c r="A84" s="10" t="str">
        <f>IF(COUNTRY_INFO!A84=0," ",COUNTRY_INFO!A84)</f>
        <v>Angola</v>
      </c>
      <c r="B84" s="10" t="str">
        <f>IF(COUNTRY_INFO!B84=0," ",COUNTRY_INFO!B84)</f>
        <v>KWANZA NORTE</v>
      </c>
      <c r="C84" s="104" t="str">
        <f>IF(COUNTRY_INFO!C84=0," ",COUNTRY_INFO!C84)</f>
        <v>GONGUEMBO</v>
      </c>
      <c r="D84" s="81" t="str">
        <f>COUNTRY_INFO!L84</f>
        <v>Unknown</v>
      </c>
      <c r="E84" s="74"/>
      <c r="F84" s="74"/>
      <c r="G84" s="11">
        <f>MAX('MDA1'!M84,'MDA2'!M84)</f>
        <v>0</v>
      </c>
      <c r="H84" s="11">
        <f>IF(AND(COUNTRY_INFO!H84&gt;0,COUNTRY_INFO!H84&lt;4),IF(D84&gt;MAX('MDA1'!M84,'MDA2'!M84),MAX('MDA1'!M84,'MDA2'!M84),D84),0)</f>
        <v>0</v>
      </c>
      <c r="I84" s="87">
        <f>IF(AND(COUNTRY_INFO!H84&gt;0,COUNTRY_INFO!H84&lt;4), IF(G84/D84*100&lt;&gt;0, IF(G84/D84*100&gt;100,100,G84/D84*100), "-"),0)</f>
        <v>0</v>
      </c>
      <c r="J84" s="81">
        <f>COUNTRY_INFO!M84</f>
        <v>6865</v>
      </c>
      <c r="K84" s="74"/>
      <c r="L84" s="74"/>
      <c r="M84" s="11">
        <f>MAX('MDA1'!M84,MAX('MDA3'!I84,'MDA3'!L84)+MAX('MDA3'!J84,'MDA3'!M84))</f>
        <v>0</v>
      </c>
      <c r="N84" s="11">
        <f>IF(AND(COUNTRY_INFO!I84&gt;0,COUNTRY_INFO!I84&lt;4),IF(J84&gt;MAX('MDA1'!M84,MAX('MDA3'!I84,'MDA3'!L84)+MAX('MDA3'!J84,'MDA3'!M84)),MAX('MDA1'!M84,MAX('MDA3'!I84,'MDA3'!L84)+MAX('MDA3'!J84,'MDA3'!M84)),J84),0)</f>
        <v>0</v>
      </c>
      <c r="O84" s="87" t="str">
        <f>IF(AND(COUNTRY_INFO!I84&gt;0,COUNTRY_INFO!I84&lt;4), IF(M84/J84*100&lt;&gt;0, IF(M84/J84*100&gt;100,100,M84/J84*100), "-"),0)</f>
        <v>-</v>
      </c>
      <c r="P84" s="81">
        <f>COUNTRY_INFO!N84</f>
        <v>2952</v>
      </c>
      <c r="Q84" s="74"/>
      <c r="R84" s="74"/>
      <c r="S84" s="11">
        <f>SUM(MAX('MDA2'!J84, 'T1'!L84, MAX(T3_R1!K84, T3_R2!K84)), MAX('MDA1'!K84, 'MDA2'!K84, 'T1'!M84, MAX(T3_R1!L84, T3_R2!L84)), MAX('MDA1'!L84, 'MDA2'!L84, 'T1'!N84, MAX(T3_R1!M84, T3_R2!M84)))</f>
        <v>0</v>
      </c>
      <c r="T84" s="11">
        <f>IF(AND(COUNTRY_INFO!J84&gt;1,COUNTRY_INFO!J84&lt;4),IF(P84&gt;SUM(MAX('MDA2'!J84,MAX(T3_R1!K84,T3_R2!K84)),MAX('MDA1'!K84,'MDA2'!K84,'T1'!M84,MAX(T3_R1!L84,T3_R2!L84))),SUM(MAX('MDA2'!J84,MAX(T3_R1!K84,T3_R2!K84)),MAX('MDA1'!K84,'MDA2'!K84,'T1'!M84,MAX(T3_R1!L84,T3_R2!L84))),P84),0)</f>
        <v>0</v>
      </c>
      <c r="U84" s="87" t="str">
        <f>IF(AND(COUNTRY_INFO!J84&gt;1,COUNTRY_INFO!J84&lt;4), IF(S84/P84*100&lt;&gt;0, IF(T84/P84*100&gt;100,100,T84/P84*100), "-"),0)</f>
        <v>-</v>
      </c>
      <c r="V84" s="81">
        <f>COUNTRY_INFO!O84</f>
        <v>1688.6</v>
      </c>
      <c r="W84" s="74"/>
      <c r="X84" s="74"/>
      <c r="Y84" s="11">
        <f>MAX(SUM('T1'!L84:'T1'!N84),SUM('T2'!J84:'T2'!L84))</f>
        <v>0</v>
      </c>
      <c r="Z84" s="11">
        <f>IF(AND(COUNTRY_INFO!K84&gt;0,COUNTRY_INFO!K84&lt;4),IF(V84&gt;MAX('T1'!M84,'T2'!M84),MAX('T1'!M84,'T2'!M84),V84),0)</f>
        <v>0</v>
      </c>
      <c r="AA84" s="87" t="str">
        <f>IF(AND(COUNTRY_INFO!K84&gt;0,COUNTRY_INFO!K84&lt;4), IF(Y84/V84*100&lt;&gt;0, IF(Z84/V84*100&gt;100,100,Z84/V84*100), "-"),0)</f>
        <v>-</v>
      </c>
    </row>
    <row r="85" spans="1:27" x14ac:dyDescent="0.25">
      <c r="A85" s="10" t="str">
        <f>IF(COUNTRY_INFO!A85=0," ",COUNTRY_INFO!A85)</f>
        <v>Angola</v>
      </c>
      <c r="B85" s="10" t="str">
        <f>IF(COUNTRY_INFO!B85=0," ",COUNTRY_INFO!B85)</f>
        <v>KWANZA NORTE</v>
      </c>
      <c r="C85" s="104" t="str">
        <f>IF(COUNTRY_INFO!C85=0," ",COUNTRY_INFO!C85)</f>
        <v>KICULUNGO</v>
      </c>
      <c r="D85" s="81" t="str">
        <f>COUNTRY_INFO!L85</f>
        <v>Unknown</v>
      </c>
      <c r="E85" s="74"/>
      <c r="F85" s="74"/>
      <c r="G85" s="11">
        <f>MAX('MDA1'!M85,'MDA2'!M85)</f>
        <v>0</v>
      </c>
      <c r="H85" s="11">
        <f>IF(AND(COUNTRY_INFO!H85&gt;0,COUNTRY_INFO!H85&lt;4),IF(D85&gt;MAX('MDA1'!M85,'MDA2'!M85),MAX('MDA1'!M85,'MDA2'!M85),D85),0)</f>
        <v>0</v>
      </c>
      <c r="I85" s="87">
        <f>IF(AND(COUNTRY_INFO!H85&gt;0,COUNTRY_INFO!H85&lt;4), IF(G85/D85*100&lt;&gt;0, IF(G85/D85*100&gt;100,100,G85/D85*100), "-"),0)</f>
        <v>0</v>
      </c>
      <c r="J85" s="81" t="str">
        <f>COUNTRY_INFO!M85</f>
        <v>Unknown</v>
      </c>
      <c r="K85" s="74"/>
      <c r="L85" s="74"/>
      <c r="M85" s="11">
        <f>MAX('MDA1'!M85,MAX('MDA3'!I85,'MDA3'!L85)+MAX('MDA3'!J85,'MDA3'!M85))</f>
        <v>0</v>
      </c>
      <c r="N85" s="11">
        <f>IF(AND(COUNTRY_INFO!I85&gt;0,COUNTRY_INFO!I85&lt;4),IF(J85&gt;MAX('MDA1'!M85,MAX('MDA3'!I85,'MDA3'!L85)+MAX('MDA3'!J85,'MDA3'!M85)),MAX('MDA1'!M85,MAX('MDA3'!I85,'MDA3'!L85)+MAX('MDA3'!J85,'MDA3'!M85)),J85),0)</f>
        <v>0</v>
      </c>
      <c r="O85" s="87">
        <f>IF(AND(COUNTRY_INFO!I85&gt;0,COUNTRY_INFO!I85&lt;4), IF(M85/J85*100&lt;&gt;0, IF(M85/J85*100&gt;100,100,M85/J85*100), "-"),0)</f>
        <v>0</v>
      </c>
      <c r="P85" s="81">
        <f>COUNTRY_INFO!N85</f>
        <v>4326</v>
      </c>
      <c r="Q85" s="74"/>
      <c r="R85" s="74"/>
      <c r="S85" s="11">
        <f>SUM(MAX('MDA2'!J85, 'T1'!L85, MAX(T3_R1!K85, T3_R2!K85)), MAX('MDA1'!K85, 'MDA2'!K85, 'T1'!M85, MAX(T3_R1!L85, T3_R2!L85)), MAX('MDA1'!L85, 'MDA2'!L85, 'T1'!N85, MAX(T3_R1!M85, T3_R2!M85)))</f>
        <v>0</v>
      </c>
      <c r="T85" s="11">
        <f>IF(AND(COUNTRY_INFO!J85&gt;1,COUNTRY_INFO!J85&lt;4),IF(P85&gt;SUM(MAX('MDA2'!J85,MAX(T3_R1!K85,T3_R2!K85)),MAX('MDA1'!K85,'MDA2'!K85,'T1'!M85,MAX(T3_R1!L85,T3_R2!L85))),SUM(MAX('MDA2'!J85,MAX(T3_R1!K85,T3_R2!K85)),MAX('MDA1'!K85,'MDA2'!K85,'T1'!M85,MAX(T3_R1!L85,T3_R2!L85))),P85),0)</f>
        <v>0</v>
      </c>
      <c r="U85" s="87" t="str">
        <f>IF(AND(COUNTRY_INFO!J85&gt;1,COUNTRY_INFO!J85&lt;4), IF(S85/P85*100&lt;&gt;0, IF(T85/P85*100&gt;100,100,T85/P85*100), "-"),0)</f>
        <v>-</v>
      </c>
      <c r="V85" s="81">
        <f>COUNTRY_INFO!O85</f>
        <v>2474.9</v>
      </c>
      <c r="W85" s="74"/>
      <c r="X85" s="74"/>
      <c r="Y85" s="11">
        <f>MAX(SUM('T1'!L85:'T1'!N85),SUM('T2'!J85:'T2'!L85))</f>
        <v>0</v>
      </c>
      <c r="Z85" s="11">
        <f>IF(AND(COUNTRY_INFO!K85&gt;0,COUNTRY_INFO!K85&lt;4),IF(V85&gt;MAX('T1'!M85,'T2'!M85),MAX('T1'!M85,'T2'!M85),V85),0)</f>
        <v>0</v>
      </c>
      <c r="AA85" s="87" t="str">
        <f>IF(AND(COUNTRY_INFO!K85&gt;0,COUNTRY_INFO!K85&lt;4), IF(Y85/V85*100&lt;&gt;0, IF(Z85/V85*100&gt;100,100,Z85/V85*100), "-"),0)</f>
        <v>-</v>
      </c>
    </row>
    <row r="86" spans="1:27" x14ac:dyDescent="0.25">
      <c r="A86" s="10" t="str">
        <f>IF(COUNTRY_INFO!A86=0," ",COUNTRY_INFO!A86)</f>
        <v>Angola</v>
      </c>
      <c r="B86" s="10" t="str">
        <f>IF(COUNTRY_INFO!B86=0," ",COUNTRY_INFO!B86)</f>
        <v>KWANZA NORTE</v>
      </c>
      <c r="C86" s="104" t="str">
        <f>IF(COUNTRY_INFO!C86=0," ",COUNTRY_INFO!C86)</f>
        <v>LUCALA</v>
      </c>
      <c r="D86" s="81" t="str">
        <f>COUNTRY_INFO!L86</f>
        <v>Unknown</v>
      </c>
      <c r="E86" s="74"/>
      <c r="F86" s="74"/>
      <c r="G86" s="11">
        <f>MAX('MDA1'!M86,'MDA2'!M86)</f>
        <v>0</v>
      </c>
      <c r="H86" s="11">
        <f>IF(AND(COUNTRY_INFO!H86&gt;0,COUNTRY_INFO!H86&lt;4),IF(D86&gt;MAX('MDA1'!M86,'MDA2'!M86),MAX('MDA1'!M86,'MDA2'!M86),D86),0)</f>
        <v>0</v>
      </c>
      <c r="I86" s="87">
        <f>IF(AND(COUNTRY_INFO!H86&gt;0,COUNTRY_INFO!H86&lt;4), IF(G86/D86*100&lt;&gt;0, IF(G86/D86*100&gt;100,100,G86/D86*100), "-"),0)</f>
        <v>0</v>
      </c>
      <c r="J86" s="81" t="str">
        <f>COUNTRY_INFO!M86</f>
        <v>Unknown</v>
      </c>
      <c r="K86" s="74"/>
      <c r="L86" s="74"/>
      <c r="M86" s="11">
        <f>MAX('MDA1'!M86,MAX('MDA3'!I86,'MDA3'!L86)+MAX('MDA3'!J86,'MDA3'!M86))</f>
        <v>0</v>
      </c>
      <c r="N86" s="11">
        <f>IF(AND(COUNTRY_INFO!I86&gt;0,COUNTRY_INFO!I86&lt;4),IF(J86&gt;MAX('MDA1'!M86,MAX('MDA3'!I86,'MDA3'!L86)+MAX('MDA3'!J86,'MDA3'!M86)),MAX('MDA1'!M86,MAX('MDA3'!I86,'MDA3'!L86)+MAX('MDA3'!J86,'MDA3'!M86)),J86),0)</f>
        <v>0</v>
      </c>
      <c r="O86" s="87">
        <f>IF(AND(COUNTRY_INFO!I86&gt;0,COUNTRY_INFO!I86&lt;4), IF(M86/J86*100&lt;&gt;0, IF(M86/J86*100&gt;100,100,M86/J86*100), "-"),0)</f>
        <v>0</v>
      </c>
      <c r="P86" s="81">
        <f>COUNTRY_INFO!N86</f>
        <v>8663</v>
      </c>
      <c r="Q86" s="74"/>
      <c r="R86" s="74"/>
      <c r="S86" s="11">
        <f>SUM(MAX('MDA2'!J86, 'T1'!L86, MAX(T3_R1!K86, T3_R2!K86)), MAX('MDA1'!K86, 'MDA2'!K86, 'T1'!M86, MAX(T3_R1!L86, T3_R2!L86)), MAX('MDA1'!L86, 'MDA2'!L86, 'T1'!N86, MAX(T3_R1!M86, T3_R2!M86)))</f>
        <v>0</v>
      </c>
      <c r="T86" s="11">
        <f>IF(AND(COUNTRY_INFO!J86&gt;1,COUNTRY_INFO!J86&lt;4),IF(P86&gt;SUM(MAX('MDA2'!J86,MAX(T3_R1!K86,T3_R2!K86)),MAX('MDA1'!K86,'MDA2'!K86,'T1'!M86,MAX(T3_R1!L86,T3_R2!L86))),SUM(MAX('MDA2'!J86,MAX(T3_R1!K86,T3_R2!K86)),MAX('MDA1'!K86,'MDA2'!K86,'T1'!M86,MAX(T3_R1!L86,T3_R2!L86))),P86),0)</f>
        <v>0</v>
      </c>
      <c r="U86" s="87" t="str">
        <f>IF(AND(COUNTRY_INFO!J86&gt;1,COUNTRY_INFO!J86&lt;4), IF(S86/P86*100&lt;&gt;0, IF(T86/P86*100&gt;100,100,T86/P86*100), "-"),0)</f>
        <v>-</v>
      </c>
      <c r="V86" s="81">
        <f>COUNTRY_INFO!O86</f>
        <v>4956.1000000000004</v>
      </c>
      <c r="W86" s="74"/>
      <c r="X86" s="74"/>
      <c r="Y86" s="11">
        <f>MAX(SUM('T1'!L86:'T1'!N86),SUM('T2'!J86:'T2'!L86))</f>
        <v>0</v>
      </c>
      <c r="Z86" s="11">
        <f>IF(AND(COUNTRY_INFO!K86&gt;0,COUNTRY_INFO!K86&lt;4),IF(V86&gt;MAX('T1'!M86,'T2'!M86),MAX('T1'!M86,'T2'!M86),V86),0)</f>
        <v>0</v>
      </c>
      <c r="AA86" s="87" t="str">
        <f>IF(AND(COUNTRY_INFO!K86&gt;0,COUNTRY_INFO!K86&lt;4), IF(Y86/V86*100&lt;&gt;0, IF(Z86/V86*100&gt;100,100,Z86/V86*100), "-"),0)</f>
        <v>-</v>
      </c>
    </row>
    <row r="87" spans="1:27" x14ac:dyDescent="0.25">
      <c r="A87" s="10" t="str">
        <f>IF(COUNTRY_INFO!A87=0," ",COUNTRY_INFO!A87)</f>
        <v>Angola</v>
      </c>
      <c r="B87" s="10" t="str">
        <f>IF(COUNTRY_INFO!B87=0," ",COUNTRY_INFO!B87)</f>
        <v>KWANZA NORTE</v>
      </c>
      <c r="C87" s="104" t="str">
        <f>IF(COUNTRY_INFO!C87=0," ",COUNTRY_INFO!C87)</f>
        <v>SAMBA CAJU</v>
      </c>
      <c r="D87" s="81" t="str">
        <f>COUNTRY_INFO!L87</f>
        <v>Unknown</v>
      </c>
      <c r="E87" s="74"/>
      <c r="F87" s="74"/>
      <c r="G87" s="11">
        <f>MAX('MDA1'!M87,'MDA2'!M87)</f>
        <v>0</v>
      </c>
      <c r="H87" s="11">
        <f>IF(AND(COUNTRY_INFO!H87&gt;0,COUNTRY_INFO!H87&lt;4),IF(D87&gt;MAX('MDA1'!M87,'MDA2'!M87),MAX('MDA1'!M87,'MDA2'!M87),D87),0)</f>
        <v>0</v>
      </c>
      <c r="I87" s="87">
        <f>IF(AND(COUNTRY_INFO!H87&gt;0,COUNTRY_INFO!H87&lt;4), IF(G87/D87*100&lt;&gt;0, IF(G87/D87*100&gt;100,100,G87/D87*100), "-"),0)</f>
        <v>0</v>
      </c>
      <c r="J87" s="81">
        <f>COUNTRY_INFO!M87</f>
        <v>0</v>
      </c>
      <c r="K87" s="74"/>
      <c r="L87" s="74"/>
      <c r="M87" s="11">
        <f>MAX('MDA1'!M87,MAX('MDA3'!I87,'MDA3'!L87)+MAX('MDA3'!J87,'MDA3'!M87))</f>
        <v>0</v>
      </c>
      <c r="N87" s="11">
        <f>IF(AND(COUNTRY_INFO!I87&gt;0,COUNTRY_INFO!I87&lt;4),IF(J87&gt;MAX('MDA1'!M87,MAX('MDA3'!I87,'MDA3'!L87)+MAX('MDA3'!J87,'MDA3'!M87)),MAX('MDA1'!M87,MAX('MDA3'!I87,'MDA3'!L87)+MAX('MDA3'!J87,'MDA3'!M87)),J87),0)</f>
        <v>0</v>
      </c>
      <c r="O87" s="87">
        <f>IF(AND(COUNTRY_INFO!I87&gt;0,COUNTRY_INFO!I87&lt;4), IF(M87/J87*100&lt;&gt;0, IF(M87/J87*100&gt;100,100,M87/J87*100), "-"),0)</f>
        <v>0</v>
      </c>
      <c r="P87" s="81">
        <f>COUNTRY_INFO!N87</f>
        <v>10271</v>
      </c>
      <c r="Q87" s="74"/>
      <c r="R87" s="74"/>
      <c r="S87" s="11">
        <f>SUM(MAX('MDA2'!J87, 'T1'!L87, MAX(T3_R1!K87, T3_R2!K87)), MAX('MDA1'!K87, 'MDA2'!K87, 'T1'!M87, MAX(T3_R1!L87, T3_R2!L87)), MAX('MDA1'!L87, 'MDA2'!L87, 'T1'!N87, MAX(T3_R1!M87, T3_R2!M87)))</f>
        <v>0</v>
      </c>
      <c r="T87" s="11">
        <f>IF(AND(COUNTRY_INFO!J87&gt;1,COUNTRY_INFO!J87&lt;4),IF(P87&gt;SUM(MAX('MDA2'!J87,MAX(T3_R1!K87,T3_R2!K87)),MAX('MDA1'!K87,'MDA2'!K87,'T1'!M87,MAX(T3_R1!L87,T3_R2!L87))),SUM(MAX('MDA2'!J87,MAX(T3_R1!K87,T3_R2!K87)),MAX('MDA1'!K87,'MDA2'!K87,'T1'!M87,MAX(T3_R1!L87,T3_R2!L87))),P87),0)</f>
        <v>0</v>
      </c>
      <c r="U87" s="87" t="str">
        <f>IF(AND(COUNTRY_INFO!J87&gt;1,COUNTRY_INFO!J87&lt;4), IF(S87/P87*100&lt;&gt;0, IF(T87/P87*100&gt;100,100,T87/P87*100), "-"),0)</f>
        <v>-</v>
      </c>
      <c r="V87" s="81">
        <f>COUNTRY_INFO!O87</f>
        <v>5876</v>
      </c>
      <c r="W87" s="74"/>
      <c r="X87" s="74"/>
      <c r="Y87" s="11">
        <f>MAX(SUM('T1'!L87:'T1'!N87),SUM('T2'!J87:'T2'!L87))</f>
        <v>0</v>
      </c>
      <c r="Z87" s="11">
        <f>IF(AND(COUNTRY_INFO!K87&gt;0,COUNTRY_INFO!K87&lt;4),IF(V87&gt;MAX('T1'!M87,'T2'!M87),MAX('T1'!M87,'T2'!M87),V87),0)</f>
        <v>0</v>
      </c>
      <c r="AA87" s="87" t="str">
        <f>IF(AND(COUNTRY_INFO!K87&gt;0,COUNTRY_INFO!K87&lt;4), IF(Y87/V87*100&lt;&gt;0, IF(Z87/V87*100&gt;100,100,Z87/V87*100), "-"),0)</f>
        <v>-</v>
      </c>
    </row>
    <row r="88" spans="1:27" x14ac:dyDescent="0.25">
      <c r="A88" s="10" t="str">
        <f>IF(COUNTRY_INFO!A88=0," ",COUNTRY_INFO!A88)</f>
        <v>Angola</v>
      </c>
      <c r="B88" s="10" t="str">
        <f>IF(COUNTRY_INFO!B88=0," ",COUNTRY_INFO!B88)</f>
        <v>KWANZA SUL</v>
      </c>
      <c r="C88" s="104" t="str">
        <f>IF(COUNTRY_INFO!C88=0," ",COUNTRY_INFO!C88)</f>
        <v>AMBOIM</v>
      </c>
      <c r="D88" s="81" t="str">
        <f>COUNTRY_INFO!L88</f>
        <v>Unknown</v>
      </c>
      <c r="E88" s="74"/>
      <c r="F88" s="74"/>
      <c r="G88" s="11">
        <f>MAX('MDA1'!M88,'MDA2'!M88)</f>
        <v>0</v>
      </c>
      <c r="H88" s="11">
        <f>IF(AND(COUNTRY_INFO!H88&gt;0,COUNTRY_INFO!H88&lt;4),IF(D88&gt;MAX('MDA1'!M88,'MDA2'!M88),MAX('MDA1'!M88,'MDA2'!M88),D88),0)</f>
        <v>0</v>
      </c>
      <c r="I88" s="87">
        <f>IF(AND(COUNTRY_INFO!H88&gt;0,COUNTRY_INFO!H88&lt;4), IF(G88/D88*100&lt;&gt;0, IF(G88/D88*100&gt;100,100,G88/D88*100), "-"),0)</f>
        <v>0</v>
      </c>
      <c r="J88" s="81" t="str">
        <f>COUNTRY_INFO!M88</f>
        <v>Unknown</v>
      </c>
      <c r="K88" s="74"/>
      <c r="L88" s="74"/>
      <c r="M88" s="11">
        <f>MAX('MDA1'!M88,MAX('MDA3'!I88,'MDA3'!L88)+MAX('MDA3'!J88,'MDA3'!M88))</f>
        <v>0</v>
      </c>
      <c r="N88" s="11">
        <f>IF(AND(COUNTRY_INFO!I88&gt;0,COUNTRY_INFO!I88&lt;4),IF(J88&gt;MAX('MDA1'!M88,MAX('MDA3'!I88,'MDA3'!L88)+MAX('MDA3'!J88,'MDA3'!M88)),MAX('MDA1'!M88,MAX('MDA3'!I88,'MDA3'!L88)+MAX('MDA3'!J88,'MDA3'!M88)),J88),0)</f>
        <v>0</v>
      </c>
      <c r="O88" s="87">
        <f>IF(AND(COUNTRY_INFO!I88&gt;0,COUNTRY_INFO!I88&lt;4), IF(M88/J88*100&lt;&gt;0, IF(M88/J88*100&gt;100,100,M88/J88*100), "-"),0)</f>
        <v>0</v>
      </c>
      <c r="P88" s="81">
        <f>COUNTRY_INFO!N88</f>
        <v>101004</v>
      </c>
      <c r="Q88" s="74"/>
      <c r="R88" s="74"/>
      <c r="S88" s="11">
        <f>SUM(MAX('MDA2'!J88, 'T1'!L88, MAX(T3_R1!K88, T3_R2!K88)), MAX('MDA1'!K88, 'MDA2'!K88, 'T1'!M88, MAX(T3_R1!L88, T3_R2!L88)), MAX('MDA1'!L88, 'MDA2'!L88, 'T1'!N88, MAX(T3_R1!M88, T3_R2!M88)))</f>
        <v>0</v>
      </c>
      <c r="T88" s="11">
        <f>IF(AND(COUNTRY_INFO!J88&gt;1,COUNTRY_INFO!J88&lt;4),IF(P88&gt;SUM(MAX('MDA2'!J88,MAX(T3_R1!K88,T3_R2!K88)),MAX('MDA1'!K88,'MDA2'!K88,'T1'!M88,MAX(T3_R1!L88,T3_R2!L88))),SUM(MAX('MDA2'!J88,MAX(T3_R1!K88,T3_R2!K88)),MAX('MDA1'!K88,'MDA2'!K88,'T1'!M88,MAX(T3_R1!L88,T3_R2!L88))),P88),0)</f>
        <v>0</v>
      </c>
      <c r="U88" s="87" t="str">
        <f>IF(AND(COUNTRY_INFO!J88&gt;1,COUNTRY_INFO!J88&lt;4), IF(S88/P88*100&lt;&gt;0, IF(T88/P88*100&gt;100,100,T88/P88*100), "-"),0)</f>
        <v>-</v>
      </c>
      <c r="V88" s="81">
        <f>COUNTRY_INFO!O88</f>
        <v>57783.8</v>
      </c>
      <c r="W88" s="74"/>
      <c r="X88" s="74"/>
      <c r="Y88" s="11">
        <f>MAX(SUM('T1'!L88:'T1'!N88),SUM('T2'!J88:'T2'!L88))</f>
        <v>0</v>
      </c>
      <c r="Z88" s="11">
        <f>IF(AND(COUNTRY_INFO!K88&gt;0,COUNTRY_INFO!K88&lt;4),IF(V88&gt;MAX('T1'!M88,'T2'!M88),MAX('T1'!M88,'T2'!M88),V88),0)</f>
        <v>0</v>
      </c>
      <c r="AA88" s="87" t="str">
        <f>IF(AND(COUNTRY_INFO!K88&gt;0,COUNTRY_INFO!K88&lt;4), IF(Y88/V88*100&lt;&gt;0, IF(Z88/V88*100&gt;100,100,Z88/V88*100), "-"),0)</f>
        <v>-</v>
      </c>
    </row>
    <row r="89" spans="1:27" x14ac:dyDescent="0.25">
      <c r="A89" s="10" t="str">
        <f>IF(COUNTRY_INFO!A89=0," ",COUNTRY_INFO!A89)</f>
        <v>Angola</v>
      </c>
      <c r="B89" s="10" t="str">
        <f>IF(COUNTRY_INFO!B89=0," ",COUNTRY_INFO!B89)</f>
        <v>KWANZA SUL</v>
      </c>
      <c r="C89" s="104" t="str">
        <f>IF(COUNTRY_INFO!C89=0," ",COUNTRY_INFO!C89)</f>
        <v>CASSONGUE</v>
      </c>
      <c r="D89" s="81" t="str">
        <f>COUNTRY_INFO!L89</f>
        <v>Unknown</v>
      </c>
      <c r="E89" s="74"/>
      <c r="F89" s="74"/>
      <c r="G89" s="11">
        <f>MAX('MDA1'!M89,'MDA2'!M89)</f>
        <v>0</v>
      </c>
      <c r="H89" s="11">
        <f>IF(AND(COUNTRY_INFO!H89&gt;0,COUNTRY_INFO!H89&lt;4),IF(D89&gt;MAX('MDA1'!M89,'MDA2'!M89),MAX('MDA1'!M89,'MDA2'!M89),D89),0)</f>
        <v>0</v>
      </c>
      <c r="I89" s="87">
        <f>IF(AND(COUNTRY_INFO!H89&gt;0,COUNTRY_INFO!H89&lt;4), IF(G89/D89*100&lt;&gt;0, IF(G89/D89*100&gt;100,100,G89/D89*100), "-"),0)</f>
        <v>0</v>
      </c>
      <c r="J89" s="81">
        <f>COUNTRY_INFO!M89</f>
        <v>0</v>
      </c>
      <c r="K89" s="74"/>
      <c r="L89" s="74"/>
      <c r="M89" s="11">
        <f>MAX('MDA1'!M89,MAX('MDA3'!I89,'MDA3'!L89)+MAX('MDA3'!J89,'MDA3'!M89))</f>
        <v>0</v>
      </c>
      <c r="N89" s="11">
        <f>IF(AND(COUNTRY_INFO!I89&gt;0,COUNTRY_INFO!I89&lt;4),IF(J89&gt;MAX('MDA1'!M89,MAX('MDA3'!I89,'MDA3'!L89)+MAX('MDA3'!J89,'MDA3'!M89)),MAX('MDA1'!M89,MAX('MDA3'!I89,'MDA3'!L89)+MAX('MDA3'!J89,'MDA3'!M89)),J89),0)</f>
        <v>0</v>
      </c>
      <c r="O89" s="87">
        <f>IF(AND(COUNTRY_INFO!I89&gt;0,COUNTRY_INFO!I89&lt;4), IF(M89/J89*100&lt;&gt;0, IF(M89/J89*100&gt;100,100,M89/J89*100), "-"),0)</f>
        <v>0</v>
      </c>
      <c r="P89" s="81">
        <f>COUNTRY_INFO!N89</f>
        <v>60452</v>
      </c>
      <c r="Q89" s="74"/>
      <c r="R89" s="74"/>
      <c r="S89" s="11">
        <f>SUM(MAX('MDA2'!J89, 'T1'!L89, MAX(T3_R1!K89, T3_R2!K89)), MAX('MDA1'!K89, 'MDA2'!K89, 'T1'!M89, MAX(T3_R1!L89, T3_R2!L89)), MAX('MDA1'!L89, 'MDA2'!L89, 'T1'!N89, MAX(T3_R1!M89, T3_R2!M89)))</f>
        <v>0</v>
      </c>
      <c r="T89" s="11">
        <f>IF(AND(COUNTRY_INFO!J89&gt;1,COUNTRY_INFO!J89&lt;4),IF(P89&gt;SUM(MAX('MDA2'!J89,MAX(T3_R1!K89,T3_R2!K89)),MAX('MDA1'!K89,'MDA2'!K89,'T1'!M89,MAX(T3_R1!L89,T3_R2!L89))),SUM(MAX('MDA2'!J89,MAX(T3_R1!K89,T3_R2!K89)),MAX('MDA1'!K89,'MDA2'!K89,'T1'!M89,MAX(T3_R1!L89,T3_R2!L89))),P89),0)</f>
        <v>0</v>
      </c>
      <c r="U89" s="87" t="str">
        <f>IF(AND(COUNTRY_INFO!J89&gt;1,COUNTRY_INFO!J89&lt;4), IF(S89/P89*100&lt;&gt;0, IF(T89/P89*100&gt;100,100,T89/P89*100), "-"),0)</f>
        <v>-</v>
      </c>
      <c r="V89" s="81">
        <f>COUNTRY_INFO!O89</f>
        <v>34584.199999999997</v>
      </c>
      <c r="W89" s="74"/>
      <c r="X89" s="74"/>
      <c r="Y89" s="11">
        <f>MAX(SUM('T1'!L89:'T1'!N89),SUM('T2'!J89:'T2'!L89))</f>
        <v>0</v>
      </c>
      <c r="Z89" s="11">
        <f>IF(AND(COUNTRY_INFO!K89&gt;0,COUNTRY_INFO!K89&lt;4),IF(V89&gt;MAX('T1'!M89,'T2'!M89),MAX('T1'!M89,'T2'!M89),V89),0)</f>
        <v>0</v>
      </c>
      <c r="AA89" s="87" t="str">
        <f>IF(AND(COUNTRY_INFO!K89&gt;0,COUNTRY_INFO!K89&lt;4), IF(Y89/V89*100&lt;&gt;0, IF(Z89/V89*100&gt;100,100,Z89/V89*100), "-"),0)</f>
        <v>-</v>
      </c>
    </row>
    <row r="90" spans="1:27" x14ac:dyDescent="0.25">
      <c r="A90" s="10" t="str">
        <f>IF(COUNTRY_INFO!A90=0," ",COUNTRY_INFO!A90)</f>
        <v>Angola</v>
      </c>
      <c r="B90" s="10" t="str">
        <f>IF(COUNTRY_INFO!B90=0," ",COUNTRY_INFO!B90)</f>
        <v>KWANZA SUL</v>
      </c>
      <c r="C90" s="104" t="str">
        <f>IF(COUNTRY_INFO!C90=0," ",COUNTRY_INFO!C90)</f>
        <v>CELA (Waku Kungo)</v>
      </c>
      <c r="D90" s="81" t="str">
        <f>COUNTRY_INFO!L90</f>
        <v>Unknown</v>
      </c>
      <c r="E90" s="74"/>
      <c r="F90" s="74"/>
      <c r="G90" s="11">
        <f>MAX('MDA1'!M90,'MDA2'!M90)</f>
        <v>0</v>
      </c>
      <c r="H90" s="11">
        <f>IF(AND(COUNTRY_INFO!H90&gt;0,COUNTRY_INFO!H90&lt;4),IF(D90&gt;MAX('MDA1'!M90,'MDA2'!M90),MAX('MDA1'!M90,'MDA2'!M90),D90),0)</f>
        <v>0</v>
      </c>
      <c r="I90" s="87">
        <f>IF(AND(COUNTRY_INFO!H90&gt;0,COUNTRY_INFO!H90&lt;4), IF(G90/D90*100&lt;&gt;0, IF(G90/D90*100&gt;100,100,G90/D90*100), "-"),0)</f>
        <v>0</v>
      </c>
      <c r="J90" s="81" t="str">
        <f>COUNTRY_INFO!M90</f>
        <v>Unknown</v>
      </c>
      <c r="K90" s="74"/>
      <c r="L90" s="74"/>
      <c r="M90" s="11">
        <f>MAX('MDA1'!M90,MAX('MDA3'!I90,'MDA3'!L90)+MAX('MDA3'!J90,'MDA3'!M90))</f>
        <v>0</v>
      </c>
      <c r="N90" s="11">
        <f>IF(AND(COUNTRY_INFO!I90&gt;0,COUNTRY_INFO!I90&lt;4),IF(J90&gt;MAX('MDA1'!M90,MAX('MDA3'!I90,'MDA3'!L90)+MAX('MDA3'!J90,'MDA3'!M90)),MAX('MDA1'!M90,MAX('MDA3'!I90,'MDA3'!L90)+MAX('MDA3'!J90,'MDA3'!M90)),J90),0)</f>
        <v>0</v>
      </c>
      <c r="O90" s="87">
        <f>IF(AND(COUNTRY_INFO!I90&gt;0,COUNTRY_INFO!I90&lt;4), IF(M90/J90*100&lt;&gt;0, IF(M90/J90*100&gt;100,100,M90/J90*100), "-"),0)</f>
        <v>0</v>
      </c>
      <c r="P90" s="81">
        <f>COUNTRY_INFO!N90</f>
        <v>93957</v>
      </c>
      <c r="Q90" s="74"/>
      <c r="R90" s="74"/>
      <c r="S90" s="11">
        <f>SUM(MAX('MDA2'!J90, 'T1'!L90, MAX(T3_R1!K90, T3_R2!K90)), MAX('MDA1'!K90, 'MDA2'!K90, 'T1'!M90, MAX(T3_R1!L90, T3_R2!L90)), MAX('MDA1'!L90, 'MDA2'!L90, 'T1'!N90, MAX(T3_R1!M90, T3_R2!M90)))</f>
        <v>0</v>
      </c>
      <c r="T90" s="11">
        <f>IF(AND(COUNTRY_INFO!J90&gt;1,COUNTRY_INFO!J90&lt;4),IF(P90&gt;SUM(MAX('MDA2'!J90,MAX(T3_R1!K90,T3_R2!K90)),MAX('MDA1'!K90,'MDA2'!K90,'T1'!M90,MAX(T3_R1!L90,T3_R2!L90))),SUM(MAX('MDA2'!J90,MAX(T3_R1!K90,T3_R2!K90)),MAX('MDA1'!K90,'MDA2'!K90,'T1'!M90,MAX(T3_R1!L90,T3_R2!L90))),P90),0)</f>
        <v>0</v>
      </c>
      <c r="U90" s="87" t="str">
        <f>IF(AND(COUNTRY_INFO!J90&gt;1,COUNTRY_INFO!J90&lt;4), IF(S90/P90*100&lt;&gt;0, IF(T90/P90*100&gt;100,100,T90/P90*100), "-"),0)</f>
        <v>-</v>
      </c>
      <c r="V90" s="81">
        <f>COUNTRY_INFO!O90</f>
        <v>53752.100000000006</v>
      </c>
      <c r="W90" s="74"/>
      <c r="X90" s="74"/>
      <c r="Y90" s="11">
        <f>MAX(SUM('T1'!L90:'T1'!N90),SUM('T2'!J90:'T2'!L90))</f>
        <v>0</v>
      </c>
      <c r="Z90" s="11">
        <f>IF(AND(COUNTRY_INFO!K90&gt;0,COUNTRY_INFO!K90&lt;4),IF(V90&gt;MAX('T1'!M90,'T2'!M90),MAX('T1'!M90,'T2'!M90),V90),0)</f>
        <v>0</v>
      </c>
      <c r="AA90" s="87" t="str">
        <f>IF(AND(COUNTRY_INFO!K90&gt;0,COUNTRY_INFO!K90&lt;4), IF(Y90/V90*100&lt;&gt;0, IF(Z90/V90*100&gt;100,100,Z90/V90*100), "-"),0)</f>
        <v>-</v>
      </c>
    </row>
    <row r="91" spans="1:27" x14ac:dyDescent="0.25">
      <c r="A91" s="10" t="str">
        <f>IF(COUNTRY_INFO!A91=0," ",COUNTRY_INFO!A91)</f>
        <v>Angola</v>
      </c>
      <c r="B91" s="10" t="str">
        <f>IF(COUNTRY_INFO!B91=0," ",COUNTRY_INFO!B91)</f>
        <v>KWANZA SUL</v>
      </c>
      <c r="C91" s="104" t="str">
        <f>IF(COUNTRY_INFO!C91=0," ",COUNTRY_INFO!C91)</f>
        <v xml:space="preserve">CONDA </v>
      </c>
      <c r="D91" s="81" t="str">
        <f>COUNTRY_INFO!L91</f>
        <v>Unknown</v>
      </c>
      <c r="E91" s="74"/>
      <c r="F91" s="74"/>
      <c r="G91" s="11">
        <f>MAX('MDA1'!M91,'MDA2'!M91)</f>
        <v>0</v>
      </c>
      <c r="H91" s="11">
        <f>IF(AND(COUNTRY_INFO!H91&gt;0,COUNTRY_INFO!H91&lt;4),IF(D91&gt;MAX('MDA1'!M91,'MDA2'!M91),MAX('MDA1'!M91,'MDA2'!M91),D91),0)</f>
        <v>0</v>
      </c>
      <c r="I91" s="87">
        <f>IF(AND(COUNTRY_INFO!H91&gt;0,COUNTRY_INFO!H91&lt;4), IF(G91/D91*100&lt;&gt;0, IF(G91/D91*100&gt;100,100,G91/D91*100), "-"),0)</f>
        <v>0</v>
      </c>
      <c r="J91" s="81">
        <f>COUNTRY_INFO!M91</f>
        <v>0</v>
      </c>
      <c r="K91" s="74"/>
      <c r="L91" s="74"/>
      <c r="M91" s="11">
        <f>MAX('MDA1'!M91,MAX('MDA3'!I91,'MDA3'!L91)+MAX('MDA3'!J91,'MDA3'!M91))</f>
        <v>0</v>
      </c>
      <c r="N91" s="11">
        <f>IF(AND(COUNTRY_INFO!I91&gt;0,COUNTRY_INFO!I91&lt;4),IF(J91&gt;MAX('MDA1'!M91,MAX('MDA3'!I91,'MDA3'!L91)+MAX('MDA3'!J91,'MDA3'!M91)),MAX('MDA1'!M91,MAX('MDA3'!I91,'MDA3'!L91)+MAX('MDA3'!J91,'MDA3'!M91)),J91),0)</f>
        <v>0</v>
      </c>
      <c r="O91" s="87">
        <f>IF(AND(COUNTRY_INFO!I91&gt;0,COUNTRY_INFO!I91&lt;4), IF(M91/J91*100&lt;&gt;0, IF(M91/J91*100&gt;100,100,M91/J91*100), "-"),0)</f>
        <v>0</v>
      </c>
      <c r="P91" s="81">
        <f>COUNTRY_INFO!N91</f>
        <v>38563</v>
      </c>
      <c r="Q91" s="74"/>
      <c r="R91" s="74"/>
      <c r="S91" s="11">
        <f>SUM(MAX('MDA2'!J91, 'T1'!L91, MAX(T3_R1!K91, T3_R2!K91)), MAX('MDA1'!K91, 'MDA2'!K91, 'T1'!M91, MAX(T3_R1!L91, T3_R2!L91)), MAX('MDA1'!L91, 'MDA2'!L91, 'T1'!N91, MAX(T3_R1!M91, T3_R2!M91)))</f>
        <v>0</v>
      </c>
      <c r="T91" s="11">
        <f>IF(AND(COUNTRY_INFO!J91&gt;1,COUNTRY_INFO!J91&lt;4),IF(P91&gt;SUM(MAX('MDA2'!J91,MAX(T3_R1!K91,T3_R2!K91)),MAX('MDA1'!K91,'MDA2'!K91,'T1'!M91,MAX(T3_R1!L91,T3_R2!L91))),SUM(MAX('MDA2'!J91,MAX(T3_R1!K91,T3_R2!K91)),MAX('MDA1'!K91,'MDA2'!K91,'T1'!M91,MAX(T3_R1!L91,T3_R2!L91))),P91),0)</f>
        <v>0</v>
      </c>
      <c r="U91" s="87" t="str">
        <f>IF(AND(COUNTRY_INFO!J91&gt;1,COUNTRY_INFO!J91&lt;4), IF(S91/P91*100&lt;&gt;0, IF(T91/P91*100&gt;100,100,T91/P91*100), "-"),0)</f>
        <v>-</v>
      </c>
      <c r="V91" s="81">
        <f>COUNTRY_INFO!O91</f>
        <v>22061.7</v>
      </c>
      <c r="W91" s="74"/>
      <c r="X91" s="74"/>
      <c r="Y91" s="11">
        <f>MAX(SUM('T1'!L91:'T1'!N91),SUM('T2'!J91:'T2'!L91))</f>
        <v>0</v>
      </c>
      <c r="Z91" s="11">
        <f>IF(AND(COUNTRY_INFO!K91&gt;0,COUNTRY_INFO!K91&lt;4),IF(V91&gt;MAX('T1'!M91,'T2'!M91),MAX('T1'!M91,'T2'!M91),V91),0)</f>
        <v>0</v>
      </c>
      <c r="AA91" s="87" t="str">
        <f>IF(AND(COUNTRY_INFO!K91&gt;0,COUNTRY_INFO!K91&lt;4), IF(Y91/V91*100&lt;&gt;0, IF(Z91/V91*100&gt;100,100,Z91/V91*100), "-"),0)</f>
        <v>-</v>
      </c>
    </row>
    <row r="92" spans="1:27" x14ac:dyDescent="0.25">
      <c r="A92" s="10" t="str">
        <f>IF(COUNTRY_INFO!A92=0," ",COUNTRY_INFO!A92)</f>
        <v>Angola</v>
      </c>
      <c r="B92" s="10" t="str">
        <f>IF(COUNTRY_INFO!B92=0," ",COUNTRY_INFO!B92)</f>
        <v>KWANZA SUL</v>
      </c>
      <c r="C92" s="104" t="str">
        <f>IF(COUNTRY_INFO!C92=0," ",COUNTRY_INFO!C92)</f>
        <v>EBO</v>
      </c>
      <c r="D92" s="81" t="str">
        <f>COUNTRY_INFO!L92</f>
        <v>Unknown</v>
      </c>
      <c r="E92" s="74"/>
      <c r="F92" s="74"/>
      <c r="G92" s="11">
        <f>MAX('MDA1'!M92,'MDA2'!M92)</f>
        <v>0</v>
      </c>
      <c r="H92" s="11">
        <f>IF(AND(COUNTRY_INFO!H92&gt;0,COUNTRY_INFO!H92&lt;4),IF(D92&gt;MAX('MDA1'!M92,'MDA2'!M92),MAX('MDA1'!M92,'MDA2'!M92),D92),0)</f>
        <v>0</v>
      </c>
      <c r="I92" s="87">
        <f>IF(AND(COUNTRY_INFO!H92&gt;0,COUNTRY_INFO!H92&lt;4), IF(G92/D92*100&lt;&gt;0, IF(G92/D92*100&gt;100,100,G92/D92*100), "-"),0)</f>
        <v>0</v>
      </c>
      <c r="J92" s="81">
        <f>COUNTRY_INFO!M92</f>
        <v>0</v>
      </c>
      <c r="K92" s="74"/>
      <c r="L92" s="74"/>
      <c r="M92" s="11">
        <f>MAX('MDA1'!M92,MAX('MDA3'!I92,'MDA3'!L92)+MAX('MDA3'!J92,'MDA3'!M92))</f>
        <v>0</v>
      </c>
      <c r="N92" s="11">
        <f>IF(AND(COUNTRY_INFO!I92&gt;0,COUNTRY_INFO!I92&lt;4),IF(J92&gt;MAX('MDA1'!M92,MAX('MDA3'!I92,'MDA3'!L92)+MAX('MDA3'!J92,'MDA3'!M92)),MAX('MDA1'!M92,MAX('MDA3'!I92,'MDA3'!L92)+MAX('MDA3'!J92,'MDA3'!M92)),J92),0)</f>
        <v>0</v>
      </c>
      <c r="O92" s="87">
        <f>IF(AND(COUNTRY_INFO!I92&gt;0,COUNTRY_INFO!I92&lt;4), IF(M92/J92*100&lt;&gt;0, IF(M92/J92*100&gt;100,100,M92/J92*100), "-"),0)</f>
        <v>0</v>
      </c>
      <c r="P92" s="81">
        <f>COUNTRY_INFO!N92</f>
        <v>67962</v>
      </c>
      <c r="Q92" s="74"/>
      <c r="R92" s="74"/>
      <c r="S92" s="11">
        <f>SUM(MAX('MDA2'!J92, 'T1'!L92, MAX(T3_R1!K92, T3_R2!K92)), MAX('MDA1'!K92, 'MDA2'!K92, 'T1'!M92, MAX(T3_R1!L92, T3_R2!L92)), MAX('MDA1'!L92, 'MDA2'!L92, 'T1'!N92, MAX(T3_R1!M92, T3_R2!M92)))</f>
        <v>0</v>
      </c>
      <c r="T92" s="11">
        <f>IF(AND(COUNTRY_INFO!J92&gt;1,COUNTRY_INFO!J92&lt;4),IF(P92&gt;SUM(MAX('MDA2'!J92,MAX(T3_R1!K92,T3_R2!K92)),MAX('MDA1'!K92,'MDA2'!K92,'T1'!M92,MAX(T3_R1!L92,T3_R2!L92))),SUM(MAX('MDA2'!J92,MAX(T3_R1!K92,T3_R2!K92)),MAX('MDA1'!K92,'MDA2'!K92,'T1'!M92,MAX(T3_R1!L92,T3_R2!L92))),P92),0)</f>
        <v>0</v>
      </c>
      <c r="U92" s="87" t="str">
        <f>IF(AND(COUNTRY_INFO!J92&gt;1,COUNTRY_INFO!J92&lt;4), IF(S92/P92*100&lt;&gt;0, IF(T92/P92*100&gt;100,100,T92/P92*100), "-"),0)</f>
        <v>-</v>
      </c>
      <c r="V92" s="81">
        <f>COUNTRY_INFO!O92</f>
        <v>38880.400000000001</v>
      </c>
      <c r="W92" s="74"/>
      <c r="X92" s="74"/>
      <c r="Y92" s="11">
        <f>MAX(SUM('T1'!L92:'T1'!N92),SUM('T2'!J92:'T2'!L92))</f>
        <v>0</v>
      </c>
      <c r="Z92" s="11">
        <f>IF(AND(COUNTRY_INFO!K92&gt;0,COUNTRY_INFO!K92&lt;4),IF(V92&gt;MAX('T1'!M92,'T2'!M92),MAX('T1'!M92,'T2'!M92),V92),0)</f>
        <v>0</v>
      </c>
      <c r="AA92" s="87" t="str">
        <f>IF(AND(COUNTRY_INFO!K92&gt;0,COUNTRY_INFO!K92&lt;4), IF(Y92/V92*100&lt;&gt;0, IF(Z92/V92*100&gt;100,100,Z92/V92*100), "-"),0)</f>
        <v>-</v>
      </c>
    </row>
    <row r="93" spans="1:27" x14ac:dyDescent="0.25">
      <c r="A93" s="10" t="str">
        <f>IF(COUNTRY_INFO!A93=0," ",COUNTRY_INFO!A93)</f>
        <v>Angola</v>
      </c>
      <c r="B93" s="10" t="str">
        <f>IF(COUNTRY_INFO!B93=0," ",COUNTRY_INFO!B93)</f>
        <v>KWANZA SUL</v>
      </c>
      <c r="C93" s="104" t="str">
        <f>IF(COUNTRY_INFO!C93=0," ",COUNTRY_INFO!C93)</f>
        <v>KIBALA</v>
      </c>
      <c r="D93" s="81" t="str">
        <f>COUNTRY_INFO!L93</f>
        <v>Unknown</v>
      </c>
      <c r="E93" s="74"/>
      <c r="F93" s="74"/>
      <c r="G93" s="11">
        <f>MAX('MDA1'!M93,'MDA2'!M93)</f>
        <v>0</v>
      </c>
      <c r="H93" s="11">
        <f>IF(AND(COUNTRY_INFO!H93&gt;0,COUNTRY_INFO!H93&lt;4),IF(D93&gt;MAX('MDA1'!M93,'MDA2'!M93),MAX('MDA1'!M93,'MDA2'!M93),D93),0)</f>
        <v>0</v>
      </c>
      <c r="I93" s="87">
        <f>IF(AND(COUNTRY_INFO!H93&gt;0,COUNTRY_INFO!H93&lt;4), IF(G93/D93*100&lt;&gt;0, IF(G93/D93*100&gt;100,100,G93/D93*100), "-"),0)</f>
        <v>0</v>
      </c>
      <c r="J93" s="81" t="str">
        <f>COUNTRY_INFO!M93</f>
        <v>Unknown</v>
      </c>
      <c r="K93" s="74"/>
      <c r="L93" s="74"/>
      <c r="M93" s="11">
        <f>MAX('MDA1'!M93,MAX('MDA3'!I93,'MDA3'!L93)+MAX('MDA3'!J93,'MDA3'!M93))</f>
        <v>0</v>
      </c>
      <c r="N93" s="11">
        <f>IF(AND(COUNTRY_INFO!I93&gt;0,COUNTRY_INFO!I93&lt;4),IF(J93&gt;MAX('MDA1'!M93,MAX('MDA3'!I93,'MDA3'!L93)+MAX('MDA3'!J93,'MDA3'!M93)),MAX('MDA1'!M93,MAX('MDA3'!I93,'MDA3'!L93)+MAX('MDA3'!J93,'MDA3'!M93)),J93),0)</f>
        <v>0</v>
      </c>
      <c r="O93" s="87">
        <f>IF(AND(COUNTRY_INFO!I93&gt;0,COUNTRY_INFO!I93&lt;4), IF(M93/J93*100&lt;&gt;0, IF(M93/J93*100&gt;100,100,M93/J93*100), "-"),0)</f>
        <v>0</v>
      </c>
      <c r="P93" s="81">
        <f>COUNTRY_INFO!N93</f>
        <v>58436</v>
      </c>
      <c r="Q93" s="74"/>
      <c r="R93" s="74"/>
      <c r="S93" s="11">
        <f>SUM(MAX('MDA2'!J93, 'T1'!L93, MAX(T3_R1!K93, T3_R2!K93)), MAX('MDA1'!K93, 'MDA2'!K93, 'T1'!M93, MAX(T3_R1!L93, T3_R2!L93)), MAX('MDA1'!L93, 'MDA2'!L93, 'T1'!N93, MAX(T3_R1!M93, T3_R2!M93)))</f>
        <v>0</v>
      </c>
      <c r="T93" s="11">
        <f>IF(AND(COUNTRY_INFO!J93&gt;1,COUNTRY_INFO!J93&lt;4),IF(P93&gt;SUM(MAX('MDA2'!J93,MAX(T3_R1!K93,T3_R2!K93)),MAX('MDA1'!K93,'MDA2'!K93,'T1'!M93,MAX(T3_R1!L93,T3_R2!L93))),SUM(MAX('MDA2'!J93,MAX(T3_R1!K93,T3_R2!K93)),MAX('MDA1'!K93,'MDA2'!K93,'T1'!M93,MAX(T3_R1!L93,T3_R2!L93))),P93),0)</f>
        <v>0</v>
      </c>
      <c r="U93" s="87" t="str">
        <f>IF(AND(COUNTRY_INFO!J93&gt;1,COUNTRY_INFO!J93&lt;4), IF(S93/P93*100&lt;&gt;0, IF(T93/P93*100&gt;100,100,T93/P93*100), "-"),0)</f>
        <v>-</v>
      </c>
      <c r="V93" s="81">
        <f>COUNTRY_INFO!O93</f>
        <v>33430.699999999997</v>
      </c>
      <c r="W93" s="74"/>
      <c r="X93" s="74"/>
      <c r="Y93" s="11">
        <f>MAX(SUM('T1'!L93:'T1'!N93),SUM('T2'!J93:'T2'!L93))</f>
        <v>0</v>
      </c>
      <c r="Z93" s="11">
        <f>IF(AND(COUNTRY_INFO!K93&gt;0,COUNTRY_INFO!K93&lt;4),IF(V93&gt;MAX('T1'!M93,'T2'!M93),MAX('T1'!M93,'T2'!M93),V93),0)</f>
        <v>0</v>
      </c>
      <c r="AA93" s="87" t="str">
        <f>IF(AND(COUNTRY_INFO!K93&gt;0,COUNTRY_INFO!K93&lt;4), IF(Y93/V93*100&lt;&gt;0, IF(Z93/V93*100&gt;100,100,Z93/V93*100), "-"),0)</f>
        <v>-</v>
      </c>
    </row>
    <row r="94" spans="1:27" x14ac:dyDescent="0.25">
      <c r="A94" s="10" t="str">
        <f>IF(COUNTRY_INFO!A94=0," ",COUNTRY_INFO!A94)</f>
        <v>Angola</v>
      </c>
      <c r="B94" s="10" t="str">
        <f>IF(COUNTRY_INFO!B94=0," ",COUNTRY_INFO!B94)</f>
        <v>KWANZA SUL</v>
      </c>
      <c r="C94" s="104" t="str">
        <f>IF(COUNTRY_INFO!C94=0," ",COUNTRY_INFO!C94)</f>
        <v>KILENDA</v>
      </c>
      <c r="D94" s="81" t="str">
        <f>COUNTRY_INFO!L94</f>
        <v>Unknown</v>
      </c>
      <c r="E94" s="74"/>
      <c r="F94" s="74"/>
      <c r="G94" s="11">
        <f>MAX('MDA1'!M94,'MDA2'!M94)</f>
        <v>0</v>
      </c>
      <c r="H94" s="11">
        <f>IF(AND(COUNTRY_INFO!H94&gt;0,COUNTRY_INFO!H94&lt;4),IF(D94&gt;MAX('MDA1'!M94,'MDA2'!M94),MAX('MDA1'!M94,'MDA2'!M94),D94),0)</f>
        <v>0</v>
      </c>
      <c r="I94" s="87">
        <f>IF(AND(COUNTRY_INFO!H94&gt;0,COUNTRY_INFO!H94&lt;4), IF(G94/D94*100&lt;&gt;0, IF(G94/D94*100&gt;100,100,G94/D94*100), "-"),0)</f>
        <v>0</v>
      </c>
      <c r="J94" s="81">
        <f>COUNTRY_INFO!M94</f>
        <v>0</v>
      </c>
      <c r="K94" s="74"/>
      <c r="L94" s="74"/>
      <c r="M94" s="11">
        <f>MAX('MDA1'!M94,MAX('MDA3'!I94,'MDA3'!L94)+MAX('MDA3'!J94,'MDA3'!M94))</f>
        <v>0</v>
      </c>
      <c r="N94" s="11">
        <f>IF(AND(COUNTRY_INFO!I94&gt;0,COUNTRY_INFO!I94&lt;4),IF(J94&gt;MAX('MDA1'!M94,MAX('MDA3'!I94,'MDA3'!L94)+MAX('MDA3'!J94,'MDA3'!M94)),MAX('MDA1'!M94,MAX('MDA3'!I94,'MDA3'!L94)+MAX('MDA3'!J94,'MDA3'!M94)),J94),0)</f>
        <v>0</v>
      </c>
      <c r="O94" s="87">
        <f>IF(AND(COUNTRY_INFO!I94&gt;0,COUNTRY_INFO!I94&lt;4), IF(M94/J94*100&lt;&gt;0, IF(M94/J94*100&gt;100,100,M94/J94*100), "-"),0)</f>
        <v>0</v>
      </c>
      <c r="P94" s="81">
        <f>COUNTRY_INFO!N94</f>
        <v>39717</v>
      </c>
      <c r="Q94" s="74"/>
      <c r="R94" s="74"/>
      <c r="S94" s="11">
        <f>SUM(MAX('MDA2'!J94, 'T1'!L94, MAX(T3_R1!K94, T3_R2!K94)), MAX('MDA1'!K94, 'MDA2'!K94, 'T1'!M94, MAX(T3_R1!L94, T3_R2!L94)), MAX('MDA1'!L94, 'MDA2'!L94, 'T1'!N94, MAX(T3_R1!M94, T3_R2!M94)))</f>
        <v>0</v>
      </c>
      <c r="T94" s="11">
        <f>IF(AND(COUNTRY_INFO!J94&gt;1,COUNTRY_INFO!J94&lt;4),IF(P94&gt;SUM(MAX('MDA2'!J94,MAX(T3_R1!K94,T3_R2!K94)),MAX('MDA1'!K94,'MDA2'!K94,'T1'!M94,MAX(T3_R1!L94,T3_R2!L94))),SUM(MAX('MDA2'!J94,MAX(T3_R1!K94,T3_R2!K94)),MAX('MDA1'!K94,'MDA2'!K94,'T1'!M94,MAX(T3_R1!L94,T3_R2!L94))),P94),0)</f>
        <v>0</v>
      </c>
      <c r="U94" s="87" t="str">
        <f>IF(AND(COUNTRY_INFO!J94&gt;1,COUNTRY_INFO!J94&lt;4), IF(S94/P94*100&lt;&gt;0, IF(T94/P94*100&gt;100,100,T94/P94*100), "-"),0)</f>
        <v>-</v>
      </c>
      <c r="V94" s="81">
        <f>COUNTRY_INFO!O94</f>
        <v>22721.599999999999</v>
      </c>
      <c r="W94" s="74"/>
      <c r="X94" s="74"/>
      <c r="Y94" s="11">
        <f>MAX(SUM('T1'!L94:'T1'!N94),SUM('T2'!J94:'T2'!L94))</f>
        <v>0</v>
      </c>
      <c r="Z94" s="11">
        <f>IF(AND(COUNTRY_INFO!K94&gt;0,COUNTRY_INFO!K94&lt;4),IF(V94&gt;MAX('T1'!M94,'T2'!M94),MAX('T1'!M94,'T2'!M94),V94),0)</f>
        <v>0</v>
      </c>
      <c r="AA94" s="87" t="str">
        <f>IF(AND(COUNTRY_INFO!K94&gt;0,COUNTRY_INFO!K94&lt;4), IF(Y94/V94*100&lt;&gt;0, IF(Z94/V94*100&gt;100,100,Z94/V94*100), "-"),0)</f>
        <v>-</v>
      </c>
    </row>
    <row r="95" spans="1:27" x14ac:dyDescent="0.25">
      <c r="A95" s="10" t="str">
        <f>IF(COUNTRY_INFO!A95=0," ",COUNTRY_INFO!A95)</f>
        <v>Angola</v>
      </c>
      <c r="B95" s="10" t="str">
        <f>IF(COUNTRY_INFO!B95=0," ",COUNTRY_INFO!B95)</f>
        <v>KWANZA SUL</v>
      </c>
      <c r="C95" s="104" t="str">
        <f>IF(COUNTRY_INFO!C95=0," ",COUNTRY_INFO!C95)</f>
        <v>LIBOLO</v>
      </c>
      <c r="D95" s="81" t="str">
        <f>COUNTRY_INFO!L95</f>
        <v>Unknown</v>
      </c>
      <c r="E95" s="74"/>
      <c r="F95" s="74"/>
      <c r="G95" s="11">
        <f>MAX('MDA1'!M95,'MDA2'!M95)</f>
        <v>0</v>
      </c>
      <c r="H95" s="11">
        <f>IF(AND(COUNTRY_INFO!H95&gt;0,COUNTRY_INFO!H95&lt;4),IF(D95&gt;MAX('MDA1'!M95,'MDA2'!M95),MAX('MDA1'!M95,'MDA2'!M95),D95),0)</f>
        <v>0</v>
      </c>
      <c r="I95" s="87">
        <f>IF(AND(COUNTRY_INFO!H95&gt;0,COUNTRY_INFO!H95&lt;4), IF(G95/D95*100&lt;&gt;0, IF(G95/D95*100&gt;100,100,G95/D95*100), "-"),0)</f>
        <v>0</v>
      </c>
      <c r="J95" s="81" t="str">
        <f>COUNTRY_INFO!M95</f>
        <v>Unknown</v>
      </c>
      <c r="K95" s="74"/>
      <c r="L95" s="74"/>
      <c r="M95" s="11">
        <f>MAX('MDA1'!M95,MAX('MDA3'!I95,'MDA3'!L95)+MAX('MDA3'!J95,'MDA3'!M95))</f>
        <v>0</v>
      </c>
      <c r="N95" s="11">
        <f>IF(AND(COUNTRY_INFO!I95&gt;0,COUNTRY_INFO!I95&lt;4),IF(J95&gt;MAX('MDA1'!M95,MAX('MDA3'!I95,'MDA3'!L95)+MAX('MDA3'!J95,'MDA3'!M95)),MAX('MDA1'!M95,MAX('MDA3'!I95,'MDA3'!L95)+MAX('MDA3'!J95,'MDA3'!M95)),J95),0)</f>
        <v>0</v>
      </c>
      <c r="O95" s="87">
        <f>IF(AND(COUNTRY_INFO!I95&gt;0,COUNTRY_INFO!I95&lt;4), IF(M95/J95*100&lt;&gt;0, IF(M95/J95*100&gt;100,100,M95/J95*100), "-"),0)</f>
        <v>0</v>
      </c>
      <c r="P95" s="81">
        <f>COUNTRY_INFO!N95</f>
        <v>36596</v>
      </c>
      <c r="Q95" s="74"/>
      <c r="R95" s="74"/>
      <c r="S95" s="11">
        <f>SUM(MAX('MDA2'!J95, 'T1'!L95, MAX(T3_R1!K95, T3_R2!K95)), MAX('MDA1'!K95, 'MDA2'!K95, 'T1'!M95, MAX(T3_R1!L95, T3_R2!L95)), MAX('MDA1'!L95, 'MDA2'!L95, 'T1'!N95, MAX(T3_R1!M95, T3_R2!M95)))</f>
        <v>0</v>
      </c>
      <c r="T95" s="11">
        <f>IF(AND(COUNTRY_INFO!J95&gt;1,COUNTRY_INFO!J95&lt;4),IF(P95&gt;SUM(MAX('MDA2'!J95,MAX(T3_R1!K95,T3_R2!K95)),MAX('MDA1'!K95,'MDA2'!K95,'T1'!M95,MAX(T3_R1!L95,T3_R2!L95))),SUM(MAX('MDA2'!J95,MAX(T3_R1!K95,T3_R2!K95)),MAX('MDA1'!K95,'MDA2'!K95,'T1'!M95,MAX(T3_R1!L95,T3_R2!L95))),P95),0)</f>
        <v>0</v>
      </c>
      <c r="U95" s="87" t="str">
        <f>IF(AND(COUNTRY_INFO!J95&gt;1,COUNTRY_INFO!J95&lt;4), IF(S95/P95*100&lt;&gt;0, IF(T95/P95*100&gt;100,100,T95/P95*100), "-"),0)</f>
        <v>-</v>
      </c>
      <c r="V95" s="81">
        <f>COUNTRY_INFO!O95</f>
        <v>20936.2</v>
      </c>
      <c r="W95" s="74"/>
      <c r="X95" s="74"/>
      <c r="Y95" s="11">
        <f>MAX(SUM('T1'!L95:'T1'!N95),SUM('T2'!J95:'T2'!L95))</f>
        <v>0</v>
      </c>
      <c r="Z95" s="11">
        <f>IF(AND(COUNTRY_INFO!K95&gt;0,COUNTRY_INFO!K95&lt;4),IF(V95&gt;MAX('T1'!M95,'T2'!M95),MAX('T1'!M95,'T2'!M95),V95),0)</f>
        <v>0</v>
      </c>
      <c r="AA95" s="87" t="str">
        <f>IF(AND(COUNTRY_INFO!K95&gt;0,COUNTRY_INFO!K95&lt;4), IF(Y95/V95*100&lt;&gt;0, IF(Z95/V95*100&gt;100,100,Z95/V95*100), "-"),0)</f>
        <v>-</v>
      </c>
    </row>
    <row r="96" spans="1:27" x14ac:dyDescent="0.25">
      <c r="A96" s="10" t="str">
        <f>IF(COUNTRY_INFO!A96=0," ",COUNTRY_INFO!A96)</f>
        <v>Angola</v>
      </c>
      <c r="B96" s="10" t="str">
        <f>IF(COUNTRY_INFO!B96=0," ",COUNTRY_INFO!B96)</f>
        <v>KWANZA SUL</v>
      </c>
      <c r="C96" s="104" t="str">
        <f>IF(COUNTRY_INFO!C96=0," ",COUNTRY_INFO!C96)</f>
        <v>MUSSENDE</v>
      </c>
      <c r="D96" s="81" t="str">
        <f>COUNTRY_INFO!L96</f>
        <v>Unknown</v>
      </c>
      <c r="E96" s="74"/>
      <c r="F96" s="74"/>
      <c r="G96" s="11">
        <f>MAX('MDA1'!M96,'MDA2'!M96)</f>
        <v>0</v>
      </c>
      <c r="H96" s="11">
        <f>IF(AND(COUNTRY_INFO!H96&gt;0,COUNTRY_INFO!H96&lt;4),IF(D96&gt;MAX('MDA1'!M96,'MDA2'!M96),MAX('MDA1'!M96,'MDA2'!M96),D96),0)</f>
        <v>0</v>
      </c>
      <c r="I96" s="87">
        <f>IF(AND(COUNTRY_INFO!H96&gt;0,COUNTRY_INFO!H96&lt;4), IF(G96/D96*100&lt;&gt;0, IF(G96/D96*100&gt;100,100,G96/D96*100), "-"),0)</f>
        <v>0</v>
      </c>
      <c r="J96" s="81" t="str">
        <f>COUNTRY_INFO!M96</f>
        <v>Unknown</v>
      </c>
      <c r="K96" s="74"/>
      <c r="L96" s="74"/>
      <c r="M96" s="11">
        <f>MAX('MDA1'!M96,MAX('MDA3'!I96,'MDA3'!L96)+MAX('MDA3'!J96,'MDA3'!M96))</f>
        <v>0</v>
      </c>
      <c r="N96" s="11">
        <f>IF(AND(COUNTRY_INFO!I96&gt;0,COUNTRY_INFO!I96&lt;4),IF(J96&gt;MAX('MDA1'!M96,MAX('MDA3'!I96,'MDA3'!L96)+MAX('MDA3'!J96,'MDA3'!M96)),MAX('MDA1'!M96,MAX('MDA3'!I96,'MDA3'!L96)+MAX('MDA3'!J96,'MDA3'!M96)),J96),0)</f>
        <v>0</v>
      </c>
      <c r="O96" s="87">
        <f>IF(AND(COUNTRY_INFO!I96&gt;0,COUNTRY_INFO!I96&lt;4), IF(M96/J96*100&lt;&gt;0, IF(M96/J96*100&gt;100,100,M96/J96*100), "-"),0)</f>
        <v>0</v>
      </c>
      <c r="P96" s="81">
        <f>COUNTRY_INFO!N96</f>
        <v>32803</v>
      </c>
      <c r="Q96" s="74"/>
      <c r="R96" s="74"/>
      <c r="S96" s="11">
        <f>SUM(MAX('MDA2'!J96, 'T1'!L96, MAX(T3_R1!K96, T3_R2!K96)), MAX('MDA1'!K96, 'MDA2'!K96, 'T1'!M96, MAX(T3_R1!L96, T3_R2!L96)), MAX('MDA1'!L96, 'MDA2'!L96, 'T1'!N96, MAX(T3_R1!M96, T3_R2!M96)))</f>
        <v>0</v>
      </c>
      <c r="T96" s="11">
        <f>IF(AND(COUNTRY_INFO!J96&gt;1,COUNTRY_INFO!J96&lt;4),IF(P96&gt;SUM(MAX('MDA2'!J96,MAX(T3_R1!K96,T3_R2!K96)),MAX('MDA1'!K96,'MDA2'!K96,'T1'!M96,MAX(T3_R1!L96,T3_R2!L96))),SUM(MAX('MDA2'!J96,MAX(T3_R1!K96,T3_R2!K96)),MAX('MDA1'!K96,'MDA2'!K96,'T1'!M96,MAX(T3_R1!L96,T3_R2!L96))),P96),0)</f>
        <v>0</v>
      </c>
      <c r="U96" s="87" t="str">
        <f>IF(AND(COUNTRY_INFO!J96&gt;1,COUNTRY_INFO!J96&lt;4), IF(S96/P96*100&lt;&gt;0, IF(T96/P96*100&gt;100,100,T96/P96*100), "-"),0)</f>
        <v>-</v>
      </c>
      <c r="V96" s="81">
        <f>COUNTRY_INFO!O96</f>
        <v>18766.2</v>
      </c>
      <c r="W96" s="74"/>
      <c r="X96" s="74"/>
      <c r="Y96" s="11">
        <f>MAX(SUM('T1'!L96:'T1'!N96),SUM('T2'!J96:'T2'!L96))</f>
        <v>0</v>
      </c>
      <c r="Z96" s="11">
        <f>IF(AND(COUNTRY_INFO!K96&gt;0,COUNTRY_INFO!K96&lt;4),IF(V96&gt;MAX('T1'!M96,'T2'!M96),MAX('T1'!M96,'T2'!M96),V96),0)</f>
        <v>0</v>
      </c>
      <c r="AA96" s="87" t="str">
        <f>IF(AND(COUNTRY_INFO!K96&gt;0,COUNTRY_INFO!K96&lt;4), IF(Y96/V96*100&lt;&gt;0, IF(Z96/V96*100&gt;100,100,Z96/V96*100), "-"),0)</f>
        <v>-</v>
      </c>
    </row>
    <row r="97" spans="1:27" x14ac:dyDescent="0.25">
      <c r="A97" s="10" t="str">
        <f>IF(COUNTRY_INFO!A97=0," ",COUNTRY_INFO!A97)</f>
        <v>Angola</v>
      </c>
      <c r="B97" s="10" t="str">
        <f>IF(COUNTRY_INFO!B97=0," ",COUNTRY_INFO!B97)</f>
        <v>KWANZA SUL</v>
      </c>
      <c r="C97" s="104" t="str">
        <f>IF(COUNTRY_INFO!C97=0," ",COUNTRY_INFO!C97)</f>
        <v>PORTO AMBOIM</v>
      </c>
      <c r="D97" s="81" t="str">
        <f>COUNTRY_INFO!L97</f>
        <v>Unknown</v>
      </c>
      <c r="E97" s="74"/>
      <c r="F97" s="74"/>
      <c r="G97" s="11">
        <f>MAX('MDA1'!M97,'MDA2'!M97)</f>
        <v>0</v>
      </c>
      <c r="H97" s="11">
        <f>IF(AND(COUNTRY_INFO!H97&gt;0,COUNTRY_INFO!H97&lt;4),IF(D97&gt;MAX('MDA1'!M97,'MDA2'!M97),MAX('MDA1'!M97,'MDA2'!M97),D97),0)</f>
        <v>0</v>
      </c>
      <c r="I97" s="87">
        <f>IF(AND(COUNTRY_INFO!H97&gt;0,COUNTRY_INFO!H97&lt;4), IF(G97/D97*100&lt;&gt;0, IF(G97/D97*100&gt;100,100,G97/D97*100), "-"),0)</f>
        <v>0</v>
      </c>
      <c r="J97" s="81" t="str">
        <f>COUNTRY_INFO!M97</f>
        <v>Unknown</v>
      </c>
      <c r="K97" s="74"/>
      <c r="L97" s="74"/>
      <c r="M97" s="11">
        <f>MAX('MDA1'!M97,MAX('MDA3'!I97,'MDA3'!L97)+MAX('MDA3'!J97,'MDA3'!M97))</f>
        <v>0</v>
      </c>
      <c r="N97" s="11">
        <f>IF(AND(COUNTRY_INFO!I97&gt;0,COUNTRY_INFO!I97&lt;4),IF(J97&gt;MAX('MDA1'!M97,MAX('MDA3'!I97,'MDA3'!L97)+MAX('MDA3'!J97,'MDA3'!M97)),MAX('MDA1'!M97,MAX('MDA3'!I97,'MDA3'!L97)+MAX('MDA3'!J97,'MDA3'!M97)),J97),0)</f>
        <v>0</v>
      </c>
      <c r="O97" s="87">
        <f>IF(AND(COUNTRY_INFO!I97&gt;0,COUNTRY_INFO!I97&lt;4), IF(M97/J97*100&lt;&gt;0, IF(M97/J97*100&gt;100,100,M97/J97*100), "-"),0)</f>
        <v>0</v>
      </c>
      <c r="P97" s="81">
        <f>COUNTRY_INFO!N97</f>
        <v>51489</v>
      </c>
      <c r="Q97" s="74"/>
      <c r="R97" s="74"/>
      <c r="S97" s="11">
        <f>SUM(MAX('MDA2'!J97, 'T1'!L97, MAX(T3_R1!K97, T3_R2!K97)), MAX('MDA1'!K97, 'MDA2'!K97, 'T1'!M97, MAX(T3_R1!L97, T3_R2!L97)), MAX('MDA1'!L97, 'MDA2'!L97, 'T1'!N97, MAX(T3_R1!M97, T3_R2!M97)))</f>
        <v>0</v>
      </c>
      <c r="T97" s="11">
        <f>IF(AND(COUNTRY_INFO!J97&gt;1,COUNTRY_INFO!J97&lt;4),IF(P97&gt;SUM(MAX('MDA2'!J97,MAX(T3_R1!K97,T3_R2!K97)),MAX('MDA1'!K97,'MDA2'!K97,'T1'!M97,MAX(T3_R1!L97,T3_R2!L97))),SUM(MAX('MDA2'!J97,MAX(T3_R1!K97,T3_R2!K97)),MAX('MDA1'!K97,'MDA2'!K97,'T1'!M97,MAX(T3_R1!L97,T3_R2!L97))),P97),0)</f>
        <v>0</v>
      </c>
      <c r="U97" s="87" t="str">
        <f>IF(AND(COUNTRY_INFO!J97&gt;1,COUNTRY_INFO!J97&lt;4), IF(S97/P97*100&lt;&gt;0, IF(T97/P97*100&gt;100,100,T97/P97*100), "-"),0)</f>
        <v>-</v>
      </c>
      <c r="V97" s="81">
        <f>COUNTRY_INFO!O97</f>
        <v>29456.6</v>
      </c>
      <c r="W97" s="74"/>
      <c r="X97" s="74"/>
      <c r="Y97" s="11">
        <f>MAX(SUM('T1'!L97:'T1'!N97),SUM('T2'!J97:'T2'!L97))</f>
        <v>0</v>
      </c>
      <c r="Z97" s="11">
        <f>IF(AND(COUNTRY_INFO!K97&gt;0,COUNTRY_INFO!K97&lt;4),IF(V97&gt;MAX('T1'!M97,'T2'!M97),MAX('T1'!M97,'T2'!M97),V97),0)</f>
        <v>0</v>
      </c>
      <c r="AA97" s="87" t="str">
        <f>IF(AND(COUNTRY_INFO!K97&gt;0,COUNTRY_INFO!K97&lt;4), IF(Y97/V97*100&lt;&gt;0, IF(Z97/V97*100&gt;100,100,Z97/V97*100), "-"),0)</f>
        <v>-</v>
      </c>
    </row>
    <row r="98" spans="1:27" x14ac:dyDescent="0.25">
      <c r="A98" s="10" t="str">
        <f>IF(COUNTRY_INFO!A98=0," ",COUNTRY_INFO!A98)</f>
        <v>Angola</v>
      </c>
      <c r="B98" s="10" t="str">
        <f>IF(COUNTRY_INFO!B98=0," ",COUNTRY_INFO!B98)</f>
        <v>KWANZA SUL</v>
      </c>
      <c r="C98" s="104" t="str">
        <f>IF(COUNTRY_INFO!C98=0," ",COUNTRY_INFO!C98)</f>
        <v>SELES</v>
      </c>
      <c r="D98" s="81" t="str">
        <f>COUNTRY_INFO!L98</f>
        <v>Unknown</v>
      </c>
      <c r="E98" s="74"/>
      <c r="F98" s="74"/>
      <c r="G98" s="11">
        <f>MAX('MDA1'!M98,'MDA2'!M98)</f>
        <v>0</v>
      </c>
      <c r="H98" s="11">
        <f>IF(AND(COUNTRY_INFO!H98&gt;0,COUNTRY_INFO!H98&lt;4),IF(D98&gt;MAX('MDA1'!M98,'MDA2'!M98),MAX('MDA1'!M98,'MDA2'!M98),D98),0)</f>
        <v>0</v>
      </c>
      <c r="I98" s="87">
        <f>IF(AND(COUNTRY_INFO!H98&gt;0,COUNTRY_INFO!H98&lt;4), IF(G98/D98*100&lt;&gt;0, IF(G98/D98*100&gt;100,100,G98/D98*100), "-"),0)</f>
        <v>0</v>
      </c>
      <c r="J98" s="81">
        <f>COUNTRY_INFO!M98</f>
        <v>0</v>
      </c>
      <c r="K98" s="74"/>
      <c r="L98" s="74"/>
      <c r="M98" s="11">
        <f>MAX('MDA1'!M98,MAX('MDA3'!I98,'MDA3'!L98)+MAX('MDA3'!J98,'MDA3'!M98))</f>
        <v>0</v>
      </c>
      <c r="N98" s="11">
        <f>IF(AND(COUNTRY_INFO!I98&gt;0,COUNTRY_INFO!I98&lt;4),IF(J98&gt;MAX('MDA1'!M98,MAX('MDA3'!I98,'MDA3'!L98)+MAX('MDA3'!J98,'MDA3'!M98)),MAX('MDA1'!M98,MAX('MDA3'!I98,'MDA3'!L98)+MAX('MDA3'!J98,'MDA3'!M98)),J98),0)</f>
        <v>0</v>
      </c>
      <c r="O98" s="87">
        <f>IF(AND(COUNTRY_INFO!I98&gt;0,COUNTRY_INFO!I98&lt;4), IF(M98/J98*100&lt;&gt;0, IF(M98/J98*100&gt;100,100,M98/J98*100), "-"),0)</f>
        <v>0</v>
      </c>
      <c r="P98" s="81">
        <f>COUNTRY_INFO!N98</f>
        <v>75242</v>
      </c>
      <c r="Q98" s="74"/>
      <c r="R98" s="74"/>
      <c r="S98" s="11">
        <f>SUM(MAX('MDA2'!J98, 'T1'!L98, MAX(T3_R1!K98, T3_R2!K98)), MAX('MDA1'!K98, 'MDA2'!K98, 'T1'!M98, MAX(T3_R1!L98, T3_R2!L98)), MAX('MDA1'!L98, 'MDA2'!L98, 'T1'!N98, MAX(T3_R1!M98, T3_R2!M98)))</f>
        <v>0</v>
      </c>
      <c r="T98" s="11">
        <f>IF(AND(COUNTRY_INFO!J98&gt;1,COUNTRY_INFO!J98&lt;4),IF(P98&gt;SUM(MAX('MDA2'!J98,MAX(T3_R1!K98,T3_R2!K98)),MAX('MDA1'!K98,'MDA2'!K98,'T1'!M98,MAX(T3_R1!L98,T3_R2!L98))),SUM(MAX('MDA2'!J98,MAX(T3_R1!K98,T3_R2!K98)),MAX('MDA1'!K98,'MDA2'!K98,'T1'!M98,MAX(T3_R1!L98,T3_R2!L98))),P98),0)</f>
        <v>0</v>
      </c>
      <c r="U98" s="87" t="str">
        <f>IF(AND(COUNTRY_INFO!J98&gt;1,COUNTRY_INFO!J98&lt;4), IF(S98/P98*100&lt;&gt;0, IF(T98/P98*100&gt;100,100,T98/P98*100), "-"),0)</f>
        <v>-</v>
      </c>
      <c r="V98" s="81">
        <f>COUNTRY_INFO!O98</f>
        <v>43045.5</v>
      </c>
      <c r="W98" s="74"/>
      <c r="X98" s="74"/>
      <c r="Y98" s="11">
        <f>MAX(SUM('T1'!L98:'T1'!N98),SUM('T2'!J98:'T2'!L98))</f>
        <v>0</v>
      </c>
      <c r="Z98" s="11">
        <f>IF(AND(COUNTRY_INFO!K98&gt;0,COUNTRY_INFO!K98&lt;4),IF(V98&gt;MAX('T1'!M98,'T2'!M98),MAX('T1'!M98,'T2'!M98),V98),0)</f>
        <v>0</v>
      </c>
      <c r="AA98" s="87" t="str">
        <f>IF(AND(COUNTRY_INFO!K98&gt;0,COUNTRY_INFO!K98&lt;4), IF(Y98/V98*100&lt;&gt;0, IF(Z98/V98*100&gt;100,100,Z98/V98*100), "-"),0)</f>
        <v>-</v>
      </c>
    </row>
    <row r="99" spans="1:27" x14ac:dyDescent="0.25">
      <c r="A99" s="10" t="str">
        <f>IF(COUNTRY_INFO!A99=0," ",COUNTRY_INFO!A99)</f>
        <v>Angola</v>
      </c>
      <c r="B99" s="10" t="str">
        <f>IF(COUNTRY_INFO!B99=0," ",COUNTRY_INFO!B99)</f>
        <v>KWANZA SUL</v>
      </c>
      <c r="C99" s="104" t="str">
        <f>IF(COUNTRY_INFO!C99=0," ",COUNTRY_INFO!C99)</f>
        <v>SUMBE</v>
      </c>
      <c r="D99" s="81" t="str">
        <f>COUNTRY_INFO!L99</f>
        <v>Unknown</v>
      </c>
      <c r="E99" s="74"/>
      <c r="F99" s="74"/>
      <c r="G99" s="11">
        <f>MAX('MDA1'!M99,'MDA2'!M99)</f>
        <v>0</v>
      </c>
      <c r="H99" s="11">
        <f>IF(AND(COUNTRY_INFO!H99&gt;0,COUNTRY_INFO!H99&lt;4),IF(D99&gt;MAX('MDA1'!M99,'MDA2'!M99),MAX('MDA1'!M99,'MDA2'!M99),D99),0)</f>
        <v>0</v>
      </c>
      <c r="I99" s="87">
        <f>IF(AND(COUNTRY_INFO!H99&gt;0,COUNTRY_INFO!H99&lt;4), IF(G99/D99*100&lt;&gt;0, IF(G99/D99*100&gt;100,100,G99/D99*100), "-"),0)</f>
        <v>0</v>
      </c>
      <c r="J99" s="81">
        <f>COUNTRY_INFO!M99</f>
        <v>0</v>
      </c>
      <c r="K99" s="74"/>
      <c r="L99" s="74"/>
      <c r="M99" s="11">
        <f>MAX('MDA1'!M99,MAX('MDA3'!I99,'MDA3'!L99)+MAX('MDA3'!J99,'MDA3'!M99))</f>
        <v>0</v>
      </c>
      <c r="N99" s="11">
        <f>IF(AND(COUNTRY_INFO!I99&gt;0,COUNTRY_INFO!I99&lt;4),IF(J99&gt;MAX('MDA1'!M99,MAX('MDA3'!I99,'MDA3'!L99)+MAX('MDA3'!J99,'MDA3'!M99)),MAX('MDA1'!M99,MAX('MDA3'!I99,'MDA3'!L99)+MAX('MDA3'!J99,'MDA3'!M99)),J99),0)</f>
        <v>0</v>
      </c>
      <c r="O99" s="87">
        <f>IF(AND(COUNTRY_INFO!I99&gt;0,COUNTRY_INFO!I99&lt;4), IF(M99/J99*100&lt;&gt;0, IF(M99/J99*100&gt;100,100,M99/J99*100), "-"),0)</f>
        <v>0</v>
      </c>
      <c r="P99" s="81">
        <f>COUNTRY_INFO!N99</f>
        <v>72108</v>
      </c>
      <c r="Q99" s="74"/>
      <c r="R99" s="74"/>
      <c r="S99" s="11">
        <f>SUM(MAX('MDA2'!J99, 'T1'!L99, MAX(T3_R1!K99, T3_R2!K99)), MAX('MDA1'!K99, 'MDA2'!K99, 'T1'!M99, MAX(T3_R1!L99, T3_R2!L99)), MAX('MDA1'!L99, 'MDA2'!L99, 'T1'!N99, MAX(T3_R1!M99, T3_R2!M99)))</f>
        <v>0</v>
      </c>
      <c r="T99" s="11">
        <f>IF(AND(COUNTRY_INFO!J99&gt;1,COUNTRY_INFO!J99&lt;4),IF(P99&gt;SUM(MAX('MDA2'!J99,MAX(T3_R1!K99,T3_R2!K99)),MAX('MDA1'!K99,'MDA2'!K99,'T1'!M99,MAX(T3_R1!L99,T3_R2!L99))),SUM(MAX('MDA2'!J99,MAX(T3_R1!K99,T3_R2!K99)),MAX('MDA1'!K99,'MDA2'!K99,'T1'!M99,MAX(T3_R1!L99,T3_R2!L99))),P99),0)</f>
        <v>0</v>
      </c>
      <c r="U99" s="87" t="str">
        <f>IF(AND(COUNTRY_INFO!J99&gt;1,COUNTRY_INFO!J99&lt;4), IF(S99/P99*100&lt;&gt;0, IF(T99/P99*100&gt;100,100,T99/P99*100), "-"),0)</f>
        <v>-</v>
      </c>
      <c r="V99" s="81">
        <f>COUNTRY_INFO!O99</f>
        <v>41252.400000000001</v>
      </c>
      <c r="W99" s="74"/>
      <c r="X99" s="74"/>
      <c r="Y99" s="11">
        <f>MAX(SUM('T1'!L99:'T1'!N99),SUM('T2'!J99:'T2'!L99))</f>
        <v>0</v>
      </c>
      <c r="Z99" s="11">
        <f>IF(AND(COUNTRY_INFO!K99&gt;0,COUNTRY_INFO!K99&lt;4),IF(V99&gt;MAX('T1'!M99,'T2'!M99),MAX('T1'!M99,'T2'!M99),V99),0)</f>
        <v>0</v>
      </c>
      <c r="AA99" s="87" t="str">
        <f>IF(AND(COUNTRY_INFO!K99&gt;0,COUNTRY_INFO!K99&lt;4), IF(Y99/V99*100&lt;&gt;0, IF(Z99/V99*100&gt;100,100,Z99/V99*100), "-"),0)</f>
        <v>-</v>
      </c>
    </row>
    <row r="100" spans="1:27" x14ac:dyDescent="0.25">
      <c r="A100" s="10" t="str">
        <f>IF(COUNTRY_INFO!A100=0," ",COUNTRY_INFO!A100)</f>
        <v>Angola</v>
      </c>
      <c r="B100" s="10" t="str">
        <f>IF(COUNTRY_INFO!B100=0," ",COUNTRY_INFO!B100)</f>
        <v>LUANDA</v>
      </c>
      <c r="C100" s="104" t="str">
        <f>IF(COUNTRY_INFO!C100=0," ",COUNTRY_INFO!C100)</f>
        <v>BELAS</v>
      </c>
      <c r="D100" s="81" t="str">
        <f>COUNTRY_INFO!L100</f>
        <v>Unknown</v>
      </c>
      <c r="E100" s="74"/>
      <c r="F100" s="74"/>
      <c r="G100" s="11">
        <f>MAX('MDA1'!M100,'MDA2'!M100)</f>
        <v>0</v>
      </c>
      <c r="H100" s="11">
        <f>IF(AND(COUNTRY_INFO!H100&gt;0,COUNTRY_INFO!H100&lt;4),IF(D100&gt;MAX('MDA1'!M100,'MDA2'!M100),MAX('MDA1'!M100,'MDA2'!M100),D100),0)</f>
        <v>0</v>
      </c>
      <c r="I100" s="87">
        <f>IF(AND(COUNTRY_INFO!H100&gt;0,COUNTRY_INFO!H100&lt;4), IF(G100/D100*100&lt;&gt;0, IF(G100/D100*100&gt;100,100,G100/D100*100), "-"),0)</f>
        <v>0</v>
      </c>
      <c r="J100" s="81" t="str">
        <f>COUNTRY_INFO!M100</f>
        <v>Unknown</v>
      </c>
      <c r="K100" s="74"/>
      <c r="L100" s="74"/>
      <c r="M100" s="11">
        <f>MAX('MDA1'!M100,MAX('MDA3'!I100,'MDA3'!L100)+MAX('MDA3'!J100,'MDA3'!M100))</f>
        <v>0</v>
      </c>
      <c r="N100" s="11">
        <f>IF(AND(COUNTRY_INFO!I100&gt;0,COUNTRY_INFO!I100&lt;4),IF(J100&gt;MAX('MDA1'!M100,MAX('MDA3'!I100,'MDA3'!L100)+MAX('MDA3'!J100,'MDA3'!M100)),MAX('MDA1'!M100,MAX('MDA3'!I100,'MDA3'!L100)+MAX('MDA3'!J100,'MDA3'!M100)),J100),0)</f>
        <v>0</v>
      </c>
      <c r="O100" s="87">
        <f>IF(AND(COUNTRY_INFO!I100&gt;0,COUNTRY_INFO!I100&lt;4), IF(M100/J100*100&lt;&gt;0, IF(M100/J100*100&gt;100,100,M100/J100*100), "-"),0)</f>
        <v>0</v>
      </c>
      <c r="P100" s="81">
        <f>COUNTRY_INFO!N100</f>
        <v>457996</v>
      </c>
      <c r="Q100" s="74"/>
      <c r="R100" s="74"/>
      <c r="S100" s="11">
        <f>SUM(MAX('MDA2'!J100, 'T1'!L100, MAX(T3_R1!K100, T3_R2!K100)), MAX('MDA1'!K100, 'MDA2'!K100, 'T1'!M100, MAX(T3_R1!L100, T3_R2!L100)), MAX('MDA1'!L100, 'MDA2'!L100, 'T1'!N100, MAX(T3_R1!M100, T3_R2!M100)))</f>
        <v>0</v>
      </c>
      <c r="T100" s="11">
        <f>IF(AND(COUNTRY_INFO!J100&gt;1,COUNTRY_INFO!J100&lt;4),IF(P100&gt;SUM(MAX('MDA2'!J100,MAX(T3_R1!K100,T3_R2!K100)),MAX('MDA1'!K100,'MDA2'!K100,'T1'!M100,MAX(T3_R1!L100,T3_R2!L100))),SUM(MAX('MDA2'!J100,MAX(T3_R1!K100,T3_R2!K100)),MAX('MDA1'!K100,'MDA2'!K100,'T1'!M100,MAX(T3_R1!L100,T3_R2!L100))),P100),0)</f>
        <v>0</v>
      </c>
      <c r="U100" s="87" t="str">
        <f>IF(AND(COUNTRY_INFO!J100&gt;1,COUNTRY_INFO!J100&lt;4), IF(S100/P100*100&lt;&gt;0, IF(T100/P100*100&gt;100,100,T100/P100*100), "-"),0)</f>
        <v>-</v>
      </c>
      <c r="V100" s="81">
        <f>COUNTRY_INFO!O100</f>
        <v>98415.900000000009</v>
      </c>
      <c r="W100" s="74"/>
      <c r="X100" s="74"/>
      <c r="Y100" s="11">
        <f>MAX(SUM('T1'!L100:'T1'!N100),SUM('T2'!J100:'T2'!L100))</f>
        <v>0</v>
      </c>
      <c r="Z100" s="11">
        <f>IF(AND(COUNTRY_INFO!K100&gt;0,COUNTRY_INFO!K100&lt;4),IF(V100&gt;MAX('T1'!M100,'T2'!M100),MAX('T1'!M100,'T2'!M100),V100),0)</f>
        <v>0</v>
      </c>
      <c r="AA100" s="87" t="str">
        <f>IF(AND(COUNTRY_INFO!K100&gt;0,COUNTRY_INFO!K100&lt;4), IF(Y100/V100*100&lt;&gt;0, IF(Z100/V100*100&gt;100,100,Z100/V100*100), "-"),0)</f>
        <v>-</v>
      </c>
    </row>
    <row r="101" spans="1:27" x14ac:dyDescent="0.25">
      <c r="A101" s="10" t="str">
        <f>IF(COUNTRY_INFO!A101=0," ",COUNTRY_INFO!A101)</f>
        <v>Angola</v>
      </c>
      <c r="B101" s="10" t="str">
        <f>IF(COUNTRY_INFO!B101=0," ",COUNTRY_INFO!B101)</f>
        <v>LUANDA</v>
      </c>
      <c r="C101" s="104" t="str">
        <f>IF(COUNTRY_INFO!C101=0," ",COUNTRY_INFO!C101)</f>
        <v>CACUACO</v>
      </c>
      <c r="D101" s="81" t="str">
        <f>COUNTRY_INFO!L101</f>
        <v>Unknown</v>
      </c>
      <c r="E101" s="74"/>
      <c r="F101" s="74"/>
      <c r="G101" s="11">
        <f>MAX('MDA1'!M101,'MDA2'!M101)</f>
        <v>0</v>
      </c>
      <c r="H101" s="11">
        <f>IF(AND(COUNTRY_INFO!H101&gt;0,COUNTRY_INFO!H101&lt;4),IF(D101&gt;MAX('MDA1'!M101,'MDA2'!M101),MAX('MDA1'!M101,'MDA2'!M101),D101),0)</f>
        <v>0</v>
      </c>
      <c r="I101" s="87">
        <f>IF(AND(COUNTRY_INFO!H101&gt;0,COUNTRY_INFO!H101&lt;4), IF(G101/D101*100&lt;&gt;0, IF(G101/D101*100&gt;100,100,G101/D101*100), "-"),0)</f>
        <v>0</v>
      </c>
      <c r="J101" s="81" t="str">
        <f>COUNTRY_INFO!M101</f>
        <v>Unknown</v>
      </c>
      <c r="K101" s="74"/>
      <c r="L101" s="74"/>
      <c r="M101" s="11">
        <f>MAX('MDA1'!M101,MAX('MDA3'!I101,'MDA3'!L101)+MAX('MDA3'!J101,'MDA3'!M101))</f>
        <v>0</v>
      </c>
      <c r="N101" s="11">
        <f>IF(AND(COUNTRY_INFO!I101&gt;0,COUNTRY_INFO!I101&lt;4),IF(J101&gt;MAX('MDA1'!M101,MAX('MDA3'!I101,'MDA3'!L101)+MAX('MDA3'!J101,'MDA3'!M101)),MAX('MDA1'!M101,MAX('MDA3'!I101,'MDA3'!L101)+MAX('MDA3'!J101,'MDA3'!M101)),J101),0)</f>
        <v>0</v>
      </c>
      <c r="O101" s="87">
        <f>IF(AND(COUNTRY_INFO!I101&gt;0,COUNTRY_INFO!I101&lt;4), IF(M101/J101*100&lt;&gt;0, IF(M101/J101*100&gt;100,100,M101/J101*100), "-"),0)</f>
        <v>0</v>
      </c>
      <c r="P101" s="81">
        <f>COUNTRY_INFO!N101</f>
        <v>379431</v>
      </c>
      <c r="Q101" s="74"/>
      <c r="R101" s="74"/>
      <c r="S101" s="11">
        <f>SUM(MAX('MDA2'!J101, 'T1'!L101, MAX(T3_R1!K101, T3_R2!K101)), MAX('MDA1'!K101, 'MDA2'!K101, 'T1'!M101, MAX(T3_R1!L101, T3_R2!L101)), MAX('MDA1'!L101, 'MDA2'!L101, 'T1'!N101, MAX(T3_R1!M101, T3_R2!M101)))</f>
        <v>0</v>
      </c>
      <c r="T101" s="11">
        <f>IF(AND(COUNTRY_INFO!J101&gt;1,COUNTRY_INFO!J101&lt;4),IF(P101&gt;SUM(MAX('MDA2'!J101,MAX(T3_R1!K101,T3_R2!K101)),MAX('MDA1'!K101,'MDA2'!K101,'T1'!M101,MAX(T3_R1!L101,T3_R2!L101))),SUM(MAX('MDA2'!J101,MAX(T3_R1!K101,T3_R2!K101)),MAX('MDA1'!K101,'MDA2'!K101,'T1'!M101,MAX(T3_R1!L101,T3_R2!L101))),P101),0)</f>
        <v>0</v>
      </c>
      <c r="U101" s="87" t="str">
        <f>IF(AND(COUNTRY_INFO!J101&gt;1,COUNTRY_INFO!J101&lt;4), IF(S101/P101*100&lt;&gt;0, IF(T101/P101*100&gt;100,100,T101/P101*100), "-"),0)</f>
        <v>-</v>
      </c>
      <c r="V101" s="81">
        <f>COUNTRY_INFO!O101</f>
        <v>81533.430000000008</v>
      </c>
      <c r="W101" s="74"/>
      <c r="X101" s="74"/>
      <c r="Y101" s="11">
        <f>MAX(SUM('T1'!L101:'T1'!N101),SUM('T2'!J101:'T2'!L101))</f>
        <v>0</v>
      </c>
      <c r="Z101" s="11">
        <f>IF(AND(COUNTRY_INFO!K101&gt;0,COUNTRY_INFO!K101&lt;4),IF(V101&gt;MAX('T1'!M101,'T2'!M101),MAX('T1'!M101,'T2'!M101),V101),0)</f>
        <v>0</v>
      </c>
      <c r="AA101" s="87" t="str">
        <f>IF(AND(COUNTRY_INFO!K101&gt;0,COUNTRY_INFO!K101&lt;4), IF(Y101/V101*100&lt;&gt;0, IF(Z101/V101*100&gt;100,100,Z101/V101*100), "-"),0)</f>
        <v>-</v>
      </c>
    </row>
    <row r="102" spans="1:27" x14ac:dyDescent="0.25">
      <c r="A102" s="10" t="str">
        <f>IF(COUNTRY_INFO!A102=0," ",COUNTRY_INFO!A102)</f>
        <v>Angola</v>
      </c>
      <c r="B102" s="10" t="str">
        <f>IF(COUNTRY_INFO!B102=0," ",COUNTRY_INFO!B102)</f>
        <v>LUANDA</v>
      </c>
      <c r="C102" s="104" t="str">
        <f>IF(COUNTRY_INFO!C102=0," ",COUNTRY_INFO!C102)</f>
        <v>CAZENGA</v>
      </c>
      <c r="D102" s="81" t="str">
        <f>COUNTRY_INFO!L102</f>
        <v>Unknown</v>
      </c>
      <c r="E102" s="74"/>
      <c r="F102" s="74"/>
      <c r="G102" s="11">
        <f>MAX('MDA1'!M102,'MDA2'!M102)</f>
        <v>0</v>
      </c>
      <c r="H102" s="11">
        <f>IF(AND(COUNTRY_INFO!H102&gt;0,COUNTRY_INFO!H102&lt;4),IF(D102&gt;MAX('MDA1'!M102,'MDA2'!M102),MAX('MDA1'!M102,'MDA2'!M102),D102),0)</f>
        <v>0</v>
      </c>
      <c r="I102" s="87">
        <f>IF(AND(COUNTRY_INFO!H102&gt;0,COUNTRY_INFO!H102&lt;4), IF(G102/D102*100&lt;&gt;0, IF(G102/D102*100&gt;100,100,G102/D102*100), "-"),0)</f>
        <v>0</v>
      </c>
      <c r="J102" s="81" t="str">
        <f>COUNTRY_INFO!M102</f>
        <v>Unknown</v>
      </c>
      <c r="K102" s="74"/>
      <c r="L102" s="74"/>
      <c r="M102" s="11">
        <f>MAX('MDA1'!M102,MAX('MDA3'!I102,'MDA3'!L102)+MAX('MDA3'!J102,'MDA3'!M102))</f>
        <v>0</v>
      </c>
      <c r="N102" s="11">
        <f>IF(AND(COUNTRY_INFO!I102&gt;0,COUNTRY_INFO!I102&lt;4),IF(J102&gt;MAX('MDA1'!M102,MAX('MDA3'!I102,'MDA3'!L102)+MAX('MDA3'!J102,'MDA3'!M102)),MAX('MDA1'!M102,MAX('MDA3'!I102,'MDA3'!L102)+MAX('MDA3'!J102,'MDA3'!M102)),J102),0)</f>
        <v>0</v>
      </c>
      <c r="O102" s="87">
        <f>IF(AND(COUNTRY_INFO!I102&gt;0,COUNTRY_INFO!I102&lt;4), IF(M102/J102*100&lt;&gt;0, IF(M102/J102*100&gt;100,100,M102/J102*100), "-"),0)</f>
        <v>0</v>
      </c>
      <c r="P102" s="81">
        <f>COUNTRY_INFO!N102</f>
        <v>370828</v>
      </c>
      <c r="Q102" s="74"/>
      <c r="R102" s="74"/>
      <c r="S102" s="11">
        <f>SUM(MAX('MDA2'!J102, 'T1'!L102, MAX(T3_R1!K102, T3_R2!K102)), MAX('MDA1'!K102, 'MDA2'!K102, 'T1'!M102, MAX(T3_R1!L102, T3_R2!L102)), MAX('MDA1'!L102, 'MDA2'!L102, 'T1'!N102, MAX(T3_R1!M102, T3_R2!M102)))</f>
        <v>0</v>
      </c>
      <c r="T102" s="11">
        <f>IF(AND(COUNTRY_INFO!J102&gt;1,COUNTRY_INFO!J102&lt;4),IF(P102&gt;SUM(MAX('MDA2'!J102,MAX(T3_R1!K102,T3_R2!K102)),MAX('MDA1'!K102,'MDA2'!K102,'T1'!M102,MAX(T3_R1!L102,T3_R2!L102))),SUM(MAX('MDA2'!J102,MAX(T3_R1!K102,T3_R2!K102)),MAX('MDA1'!K102,'MDA2'!K102,'T1'!M102,MAX(T3_R1!L102,T3_R2!L102))),P102),0)</f>
        <v>0</v>
      </c>
      <c r="U102" s="87" t="str">
        <f>IF(AND(COUNTRY_INFO!J102&gt;1,COUNTRY_INFO!J102&lt;4), IF(S102/P102*100&lt;&gt;0, IF(T102/P102*100&gt;100,100,T102/P102*100), "-"),0)</f>
        <v>-</v>
      </c>
      <c r="V102" s="81">
        <f>COUNTRY_INFO!O102</f>
        <v>79684.77</v>
      </c>
      <c r="W102" s="74"/>
      <c r="X102" s="74"/>
      <c r="Y102" s="11">
        <f>MAX(SUM('T1'!L102:'T1'!N102),SUM('T2'!J102:'T2'!L102))</f>
        <v>0</v>
      </c>
      <c r="Z102" s="11">
        <f>IF(AND(COUNTRY_INFO!K102&gt;0,COUNTRY_INFO!K102&lt;4),IF(V102&gt;MAX('T1'!M102,'T2'!M102),MAX('T1'!M102,'T2'!M102),V102),0)</f>
        <v>0</v>
      </c>
      <c r="AA102" s="87" t="str">
        <f>IF(AND(COUNTRY_INFO!K102&gt;0,COUNTRY_INFO!K102&lt;4), IF(Y102/V102*100&lt;&gt;0, IF(Z102/V102*100&gt;100,100,Z102/V102*100), "-"),0)</f>
        <v>-</v>
      </c>
    </row>
    <row r="103" spans="1:27" x14ac:dyDescent="0.25">
      <c r="A103" s="10" t="str">
        <f>IF(COUNTRY_INFO!A103=0," ",COUNTRY_INFO!A103)</f>
        <v>Angola</v>
      </c>
      <c r="B103" s="10" t="str">
        <f>IF(COUNTRY_INFO!B103=0," ",COUNTRY_INFO!B103)</f>
        <v>LUANDA</v>
      </c>
      <c r="C103" s="104" t="str">
        <f>IF(COUNTRY_INFO!C103=0," ",COUNTRY_INFO!C103)</f>
        <v>ICOLO E BENGO</v>
      </c>
      <c r="D103" s="81" t="str">
        <f>COUNTRY_INFO!L103</f>
        <v>Unknown</v>
      </c>
      <c r="E103" s="74"/>
      <c r="F103" s="74"/>
      <c r="G103" s="11">
        <f>MAX('MDA1'!M103,'MDA2'!M103)</f>
        <v>0</v>
      </c>
      <c r="H103" s="11">
        <f>IF(AND(COUNTRY_INFO!H103&gt;0,COUNTRY_INFO!H103&lt;4),IF(D103&gt;MAX('MDA1'!M103,'MDA2'!M103),MAX('MDA1'!M103,'MDA2'!M103),D103),0)</f>
        <v>0</v>
      </c>
      <c r="I103" s="87">
        <f>IF(AND(COUNTRY_INFO!H103&gt;0,COUNTRY_INFO!H103&lt;4), IF(G103/D103*100&lt;&gt;0, IF(G103/D103*100&gt;100,100,G103/D103*100), "-"),0)</f>
        <v>0</v>
      </c>
      <c r="J103" s="81" t="str">
        <f>COUNTRY_INFO!M103</f>
        <v>Unknown</v>
      </c>
      <c r="K103" s="74"/>
      <c r="L103" s="74"/>
      <c r="M103" s="11">
        <f>MAX('MDA1'!M103,MAX('MDA3'!I103,'MDA3'!L103)+MAX('MDA3'!J103,'MDA3'!M103))</f>
        <v>0</v>
      </c>
      <c r="N103" s="11">
        <f>IF(AND(COUNTRY_INFO!I103&gt;0,COUNTRY_INFO!I103&lt;4),IF(J103&gt;MAX('MDA1'!M103,MAX('MDA3'!I103,'MDA3'!L103)+MAX('MDA3'!J103,'MDA3'!M103)),MAX('MDA1'!M103,MAX('MDA3'!I103,'MDA3'!L103)+MAX('MDA3'!J103,'MDA3'!M103)),J103),0)</f>
        <v>0</v>
      </c>
      <c r="O103" s="87">
        <f>IF(AND(COUNTRY_INFO!I103&gt;0,COUNTRY_INFO!I103&lt;4), IF(M103/J103*100&lt;&gt;0, IF(M103/J103*100&gt;100,100,M103/J103*100), "-"),0)</f>
        <v>0</v>
      </c>
      <c r="P103" s="81">
        <f>COUNTRY_INFO!N103</f>
        <v>32097</v>
      </c>
      <c r="Q103" s="74"/>
      <c r="R103" s="74"/>
      <c r="S103" s="11">
        <f>SUM(MAX('MDA2'!J103, 'T1'!L103, MAX(T3_R1!K103, T3_R2!K103)), MAX('MDA1'!K103, 'MDA2'!K103, 'T1'!M103, MAX(T3_R1!L103, T3_R2!L103)), MAX('MDA1'!L103, 'MDA2'!L103, 'T1'!N103, MAX(T3_R1!M103, T3_R2!M103)))</f>
        <v>0</v>
      </c>
      <c r="T103" s="11">
        <f>IF(AND(COUNTRY_INFO!J103&gt;1,COUNTRY_INFO!J103&lt;4),IF(P103&gt;SUM(MAX('MDA2'!J103,MAX(T3_R1!K103,T3_R2!K103)),MAX('MDA1'!K103,'MDA2'!K103,'T1'!M103,MAX(T3_R1!L103,T3_R2!L103))),SUM(MAX('MDA2'!J103,MAX(T3_R1!K103,T3_R2!K103)),MAX('MDA1'!K103,'MDA2'!K103,'T1'!M103,MAX(T3_R1!L103,T3_R2!L103))),P103),0)</f>
        <v>0</v>
      </c>
      <c r="U103" s="87" t="str">
        <f>IF(AND(COUNTRY_INFO!J103&gt;1,COUNTRY_INFO!J103&lt;4), IF(S103/P103*100&lt;&gt;0, IF(T103/P103*100&gt;100,100,T103/P103*100), "-"),0)</f>
        <v>-</v>
      </c>
      <c r="V103" s="81">
        <f>COUNTRY_INFO!O103</f>
        <v>18362.2</v>
      </c>
      <c r="W103" s="74"/>
      <c r="X103" s="74"/>
      <c r="Y103" s="11">
        <f>MAX(SUM('T1'!L103:'T1'!N103),SUM('T2'!J103:'T2'!L103))</f>
        <v>0</v>
      </c>
      <c r="Z103" s="11">
        <f>IF(AND(COUNTRY_INFO!K103&gt;0,COUNTRY_INFO!K103&lt;4),IF(V103&gt;MAX('T1'!M103,'T2'!M103),MAX('T1'!M103,'T2'!M103),V103),0)</f>
        <v>0</v>
      </c>
      <c r="AA103" s="87" t="str">
        <f>IF(AND(COUNTRY_INFO!K103&gt;0,COUNTRY_INFO!K103&lt;4), IF(Y103/V103*100&lt;&gt;0, IF(Z103/V103*100&gt;100,100,Z103/V103*100), "-"),0)</f>
        <v>-</v>
      </c>
    </row>
    <row r="104" spans="1:27" x14ac:dyDescent="0.25">
      <c r="A104" s="10" t="str">
        <f>IF(COUNTRY_INFO!A104=0," ",COUNTRY_INFO!A104)</f>
        <v>Angola</v>
      </c>
      <c r="B104" s="10" t="str">
        <f>IF(COUNTRY_INFO!B104=0," ",COUNTRY_INFO!B104)</f>
        <v>LUANDA</v>
      </c>
      <c r="C104" s="104" t="str">
        <f>IF(COUNTRY_INFO!C104=0," ",COUNTRY_INFO!C104)</f>
        <v>LUANDA</v>
      </c>
      <c r="D104" s="81" t="str">
        <f>COUNTRY_INFO!L104</f>
        <v>Unknown</v>
      </c>
      <c r="E104" s="74"/>
      <c r="F104" s="74"/>
      <c r="G104" s="11">
        <f>MAX('MDA1'!M104,'MDA2'!M104)</f>
        <v>0</v>
      </c>
      <c r="H104" s="11">
        <f>IF(AND(COUNTRY_INFO!H104&gt;0,COUNTRY_INFO!H104&lt;4),IF(D104&gt;MAX('MDA1'!M104,'MDA2'!M104),MAX('MDA1'!M104,'MDA2'!M104),D104),0)</f>
        <v>0</v>
      </c>
      <c r="I104" s="87">
        <f>IF(AND(COUNTRY_INFO!H104&gt;0,COUNTRY_INFO!H104&lt;4), IF(G104/D104*100&lt;&gt;0, IF(G104/D104*100&gt;100,100,G104/D104*100), "-"),0)</f>
        <v>0</v>
      </c>
      <c r="J104" s="81" t="str">
        <f>COUNTRY_INFO!M104</f>
        <v>Unknown</v>
      </c>
      <c r="K104" s="74"/>
      <c r="L104" s="74"/>
      <c r="M104" s="11">
        <f>MAX('MDA1'!M104,MAX('MDA3'!I104,'MDA3'!L104)+MAX('MDA3'!J104,'MDA3'!M104))</f>
        <v>0</v>
      </c>
      <c r="N104" s="11">
        <f>IF(AND(COUNTRY_INFO!I104&gt;0,COUNTRY_INFO!I104&lt;4),IF(J104&gt;MAX('MDA1'!M104,MAX('MDA3'!I104,'MDA3'!L104)+MAX('MDA3'!J104,'MDA3'!M104)),MAX('MDA1'!M104,MAX('MDA3'!I104,'MDA3'!L104)+MAX('MDA3'!J104,'MDA3'!M104)),J104),0)</f>
        <v>0</v>
      </c>
      <c r="O104" s="87">
        <f>IF(AND(COUNTRY_INFO!I104&gt;0,COUNTRY_INFO!I104&lt;4), IF(M104/J104*100&lt;&gt;0, IF(M104/J104*100&gt;100,100,M104/J104*100), "-"),0)</f>
        <v>0</v>
      </c>
      <c r="P104" s="81">
        <f>COUNTRY_INFO!N104</f>
        <v>906288</v>
      </c>
      <c r="Q104" s="74"/>
      <c r="R104" s="74"/>
      <c r="S104" s="11">
        <f>SUM(MAX('MDA2'!J104, 'T1'!L104, MAX(T3_R1!K104, T3_R2!K104)), MAX('MDA1'!K104, 'MDA2'!K104, 'T1'!M104, MAX(T3_R1!L104, T3_R2!L104)), MAX('MDA1'!L104, 'MDA2'!L104, 'T1'!N104, MAX(T3_R1!M104, T3_R2!M104)))</f>
        <v>0</v>
      </c>
      <c r="T104" s="11">
        <f>IF(AND(COUNTRY_INFO!J104&gt;1,COUNTRY_INFO!J104&lt;4),IF(P104&gt;SUM(MAX('MDA2'!J104,MAX(T3_R1!K104,T3_R2!K104)),MAX('MDA1'!K104,'MDA2'!K104,'T1'!M104,MAX(T3_R1!L104,T3_R2!L104))),SUM(MAX('MDA2'!J104,MAX(T3_R1!K104,T3_R2!K104)),MAX('MDA1'!K104,'MDA2'!K104,'T1'!M104,MAX(T3_R1!L104,T3_R2!L104))),P104),0)</f>
        <v>0</v>
      </c>
      <c r="U104" s="87" t="str">
        <f>IF(AND(COUNTRY_INFO!J104&gt;1,COUNTRY_INFO!J104&lt;4), IF(S104/P104*100&lt;&gt;0, IF(T104/P104*100&gt;100,100,T104/P104*100), "-"),0)</f>
        <v>-</v>
      </c>
      <c r="V104" s="81">
        <f>COUNTRY_INFO!O104</f>
        <v>194746.53</v>
      </c>
      <c r="W104" s="74"/>
      <c r="X104" s="74"/>
      <c r="Y104" s="11">
        <f>MAX(SUM('T1'!L104:'T1'!N104),SUM('T2'!J104:'T2'!L104))</f>
        <v>0</v>
      </c>
      <c r="Z104" s="11">
        <f>IF(AND(COUNTRY_INFO!K104&gt;0,COUNTRY_INFO!K104&lt;4),IF(V104&gt;MAX('T1'!M104,'T2'!M104),MAX('T1'!M104,'T2'!M104),V104),0)</f>
        <v>0</v>
      </c>
      <c r="AA104" s="87" t="str">
        <f>IF(AND(COUNTRY_INFO!K104&gt;0,COUNTRY_INFO!K104&lt;4), IF(Y104/V104*100&lt;&gt;0, IF(Z104/V104*100&gt;100,100,Z104/V104*100), "-"),0)</f>
        <v>-</v>
      </c>
    </row>
    <row r="105" spans="1:27" x14ac:dyDescent="0.25">
      <c r="A105" s="10" t="str">
        <f>IF(COUNTRY_INFO!A105=0," ",COUNTRY_INFO!A105)</f>
        <v>Angola</v>
      </c>
      <c r="B105" s="10" t="str">
        <f>IF(COUNTRY_INFO!B105=0," ",COUNTRY_INFO!B105)</f>
        <v>LUANDA</v>
      </c>
      <c r="C105" s="104" t="str">
        <f>IF(COUNTRY_INFO!C105=0," ",COUNTRY_INFO!C105)</f>
        <v>QUISSAMA</v>
      </c>
      <c r="D105" s="81" t="str">
        <f>COUNTRY_INFO!L105</f>
        <v>Unknown</v>
      </c>
      <c r="E105" s="74"/>
      <c r="F105" s="74"/>
      <c r="G105" s="11">
        <f>MAX('MDA1'!M105,'MDA2'!M105)</f>
        <v>0</v>
      </c>
      <c r="H105" s="11">
        <f>IF(AND(COUNTRY_INFO!H105&gt;0,COUNTRY_INFO!H105&lt;4),IF(D105&gt;MAX('MDA1'!M105,'MDA2'!M105),MAX('MDA1'!M105,'MDA2'!M105),D105),0)</f>
        <v>0</v>
      </c>
      <c r="I105" s="87">
        <f>IF(AND(COUNTRY_INFO!H105&gt;0,COUNTRY_INFO!H105&lt;4), IF(G105/D105*100&lt;&gt;0, IF(G105/D105*100&gt;100,100,G105/D105*100), "-"),0)</f>
        <v>0</v>
      </c>
      <c r="J105" s="81" t="str">
        <f>COUNTRY_INFO!M105</f>
        <v>Unknown</v>
      </c>
      <c r="K105" s="74"/>
      <c r="L105" s="74"/>
      <c r="M105" s="11">
        <f>MAX('MDA1'!M105,MAX('MDA3'!I105,'MDA3'!L105)+MAX('MDA3'!J105,'MDA3'!M105))</f>
        <v>0</v>
      </c>
      <c r="N105" s="11">
        <f>IF(AND(COUNTRY_INFO!I105&gt;0,COUNTRY_INFO!I105&lt;4),IF(J105&gt;MAX('MDA1'!M105,MAX('MDA3'!I105,'MDA3'!L105)+MAX('MDA3'!J105,'MDA3'!M105)),MAX('MDA1'!M105,MAX('MDA3'!I105,'MDA3'!L105)+MAX('MDA3'!J105,'MDA3'!M105)),J105),0)</f>
        <v>0</v>
      </c>
      <c r="O105" s="87">
        <f>IF(AND(COUNTRY_INFO!I105&gt;0,COUNTRY_INFO!I105&lt;4), IF(M105/J105*100&lt;&gt;0, IF(M105/J105*100&gt;100,100,M105/J105*100), "-"),0)</f>
        <v>0</v>
      </c>
      <c r="P105" s="81">
        <f>COUNTRY_INFO!N105</f>
        <v>10787</v>
      </c>
      <c r="Q105" s="74"/>
      <c r="R105" s="74"/>
      <c r="S105" s="11">
        <f>SUM(MAX('MDA2'!J105, 'T1'!L105, MAX(T3_R1!K105, T3_R2!K105)), MAX('MDA1'!K105, 'MDA2'!K105, 'T1'!M105, MAX(T3_R1!L105, T3_R2!L105)), MAX('MDA1'!L105, 'MDA2'!L105, 'T1'!N105, MAX(T3_R1!M105, T3_R2!M105)))</f>
        <v>0</v>
      </c>
      <c r="T105" s="11">
        <f>IF(AND(COUNTRY_INFO!J105&gt;1,COUNTRY_INFO!J105&lt;4),IF(P105&gt;SUM(MAX('MDA2'!J105,MAX(T3_R1!K105,T3_R2!K105)),MAX('MDA1'!K105,'MDA2'!K105,'T1'!M105,MAX(T3_R1!L105,T3_R2!L105))),SUM(MAX('MDA2'!J105,MAX(T3_R1!K105,T3_R2!K105)),MAX('MDA1'!K105,'MDA2'!K105,'T1'!M105,MAX(T3_R1!L105,T3_R2!L105))),P105),0)</f>
        <v>0</v>
      </c>
      <c r="U105" s="87" t="str">
        <f>IF(AND(COUNTRY_INFO!J105&gt;1,COUNTRY_INFO!J105&lt;4), IF(S105/P105*100&lt;&gt;0, IF(T105/P105*100&gt;100,100,T105/P105*100), "-"),0)</f>
        <v>-</v>
      </c>
      <c r="V105" s="81">
        <f>COUNTRY_INFO!O105</f>
        <v>6171.2000000000007</v>
      </c>
      <c r="W105" s="74"/>
      <c r="X105" s="74"/>
      <c r="Y105" s="11">
        <f>MAX(SUM('T1'!L105:'T1'!N105),SUM('T2'!J105:'T2'!L105))</f>
        <v>0</v>
      </c>
      <c r="Z105" s="11">
        <f>IF(AND(COUNTRY_INFO!K105&gt;0,COUNTRY_INFO!K105&lt;4),IF(V105&gt;MAX('T1'!M105,'T2'!M105),MAX('T1'!M105,'T2'!M105),V105),0)</f>
        <v>0</v>
      </c>
      <c r="AA105" s="87" t="str">
        <f>IF(AND(COUNTRY_INFO!K105&gt;0,COUNTRY_INFO!K105&lt;4), IF(Y105/V105*100&lt;&gt;0, IF(Z105/V105*100&gt;100,100,Z105/V105*100), "-"),0)</f>
        <v>-</v>
      </c>
    </row>
    <row r="106" spans="1:27" x14ac:dyDescent="0.25">
      <c r="A106" s="10" t="str">
        <f>IF(COUNTRY_INFO!A106=0," ",COUNTRY_INFO!A106)</f>
        <v>Angola</v>
      </c>
      <c r="B106" s="10" t="str">
        <f>IF(COUNTRY_INFO!B106=0," ",COUNTRY_INFO!B106)</f>
        <v>LUANDA</v>
      </c>
      <c r="C106" s="104" t="str">
        <f>IF(COUNTRY_INFO!C106=0," ",COUNTRY_INFO!C106)</f>
        <v>VIANA</v>
      </c>
      <c r="D106" s="81" t="str">
        <f>COUNTRY_INFO!L106</f>
        <v>Unknown</v>
      </c>
      <c r="E106" s="74"/>
      <c r="F106" s="74"/>
      <c r="G106" s="11">
        <f>MAX('MDA1'!M106,'MDA2'!M106)</f>
        <v>0</v>
      </c>
      <c r="H106" s="11">
        <f>IF(AND(COUNTRY_INFO!H106&gt;0,COUNTRY_INFO!H106&lt;4),IF(D106&gt;MAX('MDA1'!M106,'MDA2'!M106),MAX('MDA1'!M106,'MDA2'!M106),D106),0)</f>
        <v>0</v>
      </c>
      <c r="I106" s="87">
        <f>IF(AND(COUNTRY_INFO!H106&gt;0,COUNTRY_INFO!H106&lt;4), IF(G106/D106*100&lt;&gt;0, IF(G106/D106*100&gt;100,100,G106/D106*100), "-"),0)</f>
        <v>0</v>
      </c>
      <c r="J106" s="81" t="str">
        <f>COUNTRY_INFO!M106</f>
        <v>Unknown</v>
      </c>
      <c r="K106" s="74"/>
      <c r="L106" s="74"/>
      <c r="M106" s="11">
        <f>MAX('MDA1'!M106,MAX('MDA3'!I106,'MDA3'!L106)+MAX('MDA3'!J106,'MDA3'!M106))</f>
        <v>0</v>
      </c>
      <c r="N106" s="11">
        <f>IF(AND(COUNTRY_INFO!I106&gt;0,COUNTRY_INFO!I106&lt;4),IF(J106&gt;MAX('MDA1'!M106,MAX('MDA3'!I106,'MDA3'!L106)+MAX('MDA3'!J106,'MDA3'!M106)),MAX('MDA1'!M106,MAX('MDA3'!I106,'MDA3'!L106)+MAX('MDA3'!J106,'MDA3'!M106)),J106),0)</f>
        <v>0</v>
      </c>
      <c r="O106" s="87">
        <f>IF(AND(COUNTRY_INFO!I106&gt;0,COUNTRY_INFO!I106&lt;4), IF(M106/J106*100&lt;&gt;0, IF(M106/J106*100&gt;100,100,M106/J106*100), "-"),0)</f>
        <v>0</v>
      </c>
      <c r="P106" s="81">
        <f>COUNTRY_INFO!N106</f>
        <v>656056</v>
      </c>
      <c r="Q106" s="74"/>
      <c r="R106" s="74"/>
      <c r="S106" s="11">
        <f>SUM(MAX('MDA2'!J106, 'T1'!L106, MAX(T3_R1!K106, T3_R2!K106)), MAX('MDA1'!K106, 'MDA2'!K106, 'T1'!M106, MAX(T3_R1!L106, T3_R2!L106)), MAX('MDA1'!L106, 'MDA2'!L106, 'T1'!N106, MAX(T3_R1!M106, T3_R2!M106)))</f>
        <v>0</v>
      </c>
      <c r="T106" s="11">
        <f>IF(AND(COUNTRY_INFO!J106&gt;1,COUNTRY_INFO!J106&lt;4),IF(P106&gt;SUM(MAX('MDA2'!J106,MAX(T3_R1!K106,T3_R2!K106)),MAX('MDA1'!K106,'MDA2'!K106,'T1'!M106,MAX(T3_R1!L106,T3_R2!L106))),SUM(MAX('MDA2'!J106,MAX(T3_R1!K106,T3_R2!K106)),MAX('MDA1'!K106,'MDA2'!K106,'T1'!M106,MAX(T3_R1!L106,T3_R2!L106))),P106),0)</f>
        <v>0</v>
      </c>
      <c r="U106" s="87" t="str">
        <f>IF(AND(COUNTRY_INFO!J106&gt;1,COUNTRY_INFO!J106&lt;4), IF(S106/P106*100&lt;&gt;0, IF(T106/P106*100&gt;100,100,T106/P106*100), "-"),0)</f>
        <v>-</v>
      </c>
      <c r="V106" s="81">
        <f>COUNTRY_INFO!O106</f>
        <v>140975.67000000001</v>
      </c>
      <c r="W106" s="74"/>
      <c r="X106" s="74"/>
      <c r="Y106" s="11">
        <f>MAX(SUM('T1'!L106:'T1'!N106),SUM('T2'!J106:'T2'!L106))</f>
        <v>0</v>
      </c>
      <c r="Z106" s="11">
        <f>IF(AND(COUNTRY_INFO!K106&gt;0,COUNTRY_INFO!K106&lt;4),IF(V106&gt;MAX('T1'!M106,'T2'!M106),MAX('T1'!M106,'T2'!M106),V106),0)</f>
        <v>0</v>
      </c>
      <c r="AA106" s="87" t="str">
        <f>IF(AND(COUNTRY_INFO!K106&gt;0,COUNTRY_INFO!K106&lt;4), IF(Y106/V106*100&lt;&gt;0, IF(Z106/V106*100&gt;100,100,Z106/V106*100), "-"),0)</f>
        <v>-</v>
      </c>
    </row>
    <row r="107" spans="1:27" x14ac:dyDescent="0.25">
      <c r="A107" s="10" t="str">
        <f>IF(COUNTRY_INFO!A107=0," ",COUNTRY_INFO!A107)</f>
        <v>Angola</v>
      </c>
      <c r="B107" s="10" t="str">
        <f>IF(COUNTRY_INFO!B107=0," ",COUNTRY_INFO!B107)</f>
        <v>LUNDA NORTE</v>
      </c>
      <c r="C107" s="104" t="str">
        <f>IF(COUNTRY_INFO!C107=0," ",COUNTRY_INFO!C107)</f>
        <v>CAMBULO</v>
      </c>
      <c r="D107" s="81" t="str">
        <f>COUNTRY_INFO!L107</f>
        <v>Unknown</v>
      </c>
      <c r="E107" s="74"/>
      <c r="F107" s="74"/>
      <c r="G107" s="11">
        <f>MAX('MDA1'!M107,'MDA2'!M107)</f>
        <v>0</v>
      </c>
      <c r="H107" s="11">
        <f>IF(AND(COUNTRY_INFO!H107&gt;0,COUNTRY_INFO!H107&lt;4),IF(D107&gt;MAX('MDA1'!M107,'MDA2'!M107),MAX('MDA1'!M107,'MDA2'!M107),D107),0)</f>
        <v>0</v>
      </c>
      <c r="I107" s="87">
        <f>IF(AND(COUNTRY_INFO!H107&gt;0,COUNTRY_INFO!H107&lt;4), IF(G107/D107*100&lt;&gt;0, IF(G107/D107*100&gt;100,100,G107/D107*100), "-"),0)</f>
        <v>0</v>
      </c>
      <c r="J107" s="81">
        <f>COUNTRY_INFO!M107</f>
        <v>112875</v>
      </c>
      <c r="K107" s="74"/>
      <c r="L107" s="74"/>
      <c r="M107" s="11">
        <f>MAX('MDA1'!M107,MAX('MDA3'!I107,'MDA3'!L107)+MAX('MDA3'!J107,'MDA3'!M107))</f>
        <v>0</v>
      </c>
      <c r="N107" s="11">
        <f>IF(AND(COUNTRY_INFO!I107&gt;0,COUNTRY_INFO!I107&lt;4),IF(J107&gt;MAX('MDA1'!M107,MAX('MDA3'!I107,'MDA3'!L107)+MAX('MDA3'!J107,'MDA3'!M107)),MAX('MDA1'!M107,MAX('MDA3'!I107,'MDA3'!L107)+MAX('MDA3'!J107,'MDA3'!M107)),J107),0)</f>
        <v>0</v>
      </c>
      <c r="O107" s="87" t="str">
        <f>IF(AND(COUNTRY_INFO!I107&gt;0,COUNTRY_INFO!I107&lt;4), IF(M107/J107*100&lt;&gt;0, IF(M107/J107*100&gt;100,100,M107/J107*100), "-"),0)</f>
        <v>-</v>
      </c>
      <c r="P107" s="81">
        <f>COUNTRY_INFO!N107</f>
        <v>48536</v>
      </c>
      <c r="Q107" s="74"/>
      <c r="R107" s="74"/>
      <c r="S107" s="11">
        <f>SUM(MAX('MDA2'!J107, 'T1'!L107, MAX(T3_R1!K107, T3_R2!K107)), MAX('MDA1'!K107, 'MDA2'!K107, 'T1'!M107, MAX(T3_R1!L107, T3_R2!L107)), MAX('MDA1'!L107, 'MDA2'!L107, 'T1'!N107, MAX(T3_R1!M107, T3_R2!M107)))</f>
        <v>0</v>
      </c>
      <c r="T107" s="11">
        <f>IF(AND(COUNTRY_INFO!J107&gt;1,COUNTRY_INFO!J107&lt;4),IF(P107&gt;SUM(MAX('MDA2'!J107,MAX(T3_R1!K107,T3_R2!K107)),MAX('MDA1'!K107,'MDA2'!K107,'T1'!M107,MAX(T3_R1!L107,T3_R2!L107))),SUM(MAX('MDA2'!J107,MAX(T3_R1!K107,T3_R2!K107)),MAX('MDA1'!K107,'MDA2'!K107,'T1'!M107,MAX(T3_R1!L107,T3_R2!L107))),P107),0)</f>
        <v>0</v>
      </c>
      <c r="U107" s="87" t="str">
        <f>IF(AND(COUNTRY_INFO!J107&gt;1,COUNTRY_INFO!J107&lt;4), IF(S107/P107*100&lt;&gt;0, IF(T107/P107*100&gt;100,100,T107/P107*100), "-"),0)</f>
        <v>-</v>
      </c>
      <c r="V107" s="81">
        <f>COUNTRY_INFO!O107</f>
        <v>10429.65</v>
      </c>
      <c r="W107" s="74"/>
      <c r="X107" s="74"/>
      <c r="Y107" s="11">
        <f>MAX(SUM('T1'!L107:'T1'!N107),SUM('T2'!J107:'T2'!L107))</f>
        <v>0</v>
      </c>
      <c r="Z107" s="11">
        <f>IF(AND(COUNTRY_INFO!K107&gt;0,COUNTRY_INFO!K107&lt;4),IF(V107&gt;MAX('T1'!M107,'T2'!M107),MAX('T1'!M107,'T2'!M107),V107),0)</f>
        <v>0</v>
      </c>
      <c r="AA107" s="87" t="str">
        <f>IF(AND(COUNTRY_INFO!K107&gt;0,COUNTRY_INFO!K107&lt;4), IF(Y107/V107*100&lt;&gt;0, IF(Z107/V107*100&gt;100,100,Z107/V107*100), "-"),0)</f>
        <v>-</v>
      </c>
    </row>
    <row r="108" spans="1:27" x14ac:dyDescent="0.25">
      <c r="A108" s="10" t="str">
        <f>IF(COUNTRY_INFO!A108=0," ",COUNTRY_INFO!A108)</f>
        <v>Angola</v>
      </c>
      <c r="B108" s="10" t="str">
        <f>IF(COUNTRY_INFO!B108=0," ",COUNTRY_INFO!B108)</f>
        <v>LUNDA NORTE</v>
      </c>
      <c r="C108" s="104" t="str">
        <f>IF(COUNTRY_INFO!C108=0," ",COUNTRY_INFO!C108)</f>
        <v>CAPENDA CAMULEMBA</v>
      </c>
      <c r="D108" s="81" t="str">
        <f>COUNTRY_INFO!L108</f>
        <v>Unknown</v>
      </c>
      <c r="E108" s="74"/>
      <c r="F108" s="74"/>
      <c r="G108" s="11">
        <f>MAX('MDA1'!M108,'MDA2'!M108)</f>
        <v>0</v>
      </c>
      <c r="H108" s="11">
        <f>IF(AND(COUNTRY_INFO!H108&gt;0,COUNTRY_INFO!H108&lt;4),IF(D108&gt;MAX('MDA1'!M108,'MDA2'!M108),MAX('MDA1'!M108,'MDA2'!M108),D108),0)</f>
        <v>0</v>
      </c>
      <c r="I108" s="87">
        <f>IF(AND(COUNTRY_INFO!H108&gt;0,COUNTRY_INFO!H108&lt;4), IF(G108/D108*100&lt;&gt;0, IF(G108/D108*100&gt;100,100,G108/D108*100), "-"),0)</f>
        <v>0</v>
      </c>
      <c r="J108" s="81">
        <f>COUNTRY_INFO!M108</f>
        <v>53767</v>
      </c>
      <c r="K108" s="74"/>
      <c r="L108" s="74"/>
      <c r="M108" s="11">
        <f>MAX('MDA1'!M108,MAX('MDA3'!I108,'MDA3'!L108)+MAX('MDA3'!J108,'MDA3'!M108))</f>
        <v>0</v>
      </c>
      <c r="N108" s="11">
        <f>IF(AND(COUNTRY_INFO!I108&gt;0,COUNTRY_INFO!I108&lt;4),IF(J108&gt;MAX('MDA1'!M108,MAX('MDA3'!I108,'MDA3'!L108)+MAX('MDA3'!J108,'MDA3'!M108)),MAX('MDA1'!M108,MAX('MDA3'!I108,'MDA3'!L108)+MAX('MDA3'!J108,'MDA3'!M108)),J108),0)</f>
        <v>0</v>
      </c>
      <c r="O108" s="87" t="str">
        <f>IF(AND(COUNTRY_INFO!I108&gt;0,COUNTRY_INFO!I108&lt;4), IF(M108/J108*100&lt;&gt;0, IF(M108/J108*100&gt;100,100,M108/J108*100), "-"),0)</f>
        <v>-</v>
      </c>
      <c r="P108" s="81">
        <f>COUNTRY_INFO!N108</f>
        <v>23120</v>
      </c>
      <c r="Q108" s="74"/>
      <c r="R108" s="74"/>
      <c r="S108" s="11">
        <f>SUM(MAX('MDA2'!J108, 'T1'!L108, MAX(T3_R1!K108, T3_R2!K108)), MAX('MDA1'!K108, 'MDA2'!K108, 'T1'!M108, MAX(T3_R1!L108, T3_R2!L108)), MAX('MDA1'!L108, 'MDA2'!L108, 'T1'!N108, MAX(T3_R1!M108, T3_R2!M108)))</f>
        <v>0</v>
      </c>
      <c r="T108" s="11">
        <f>IF(AND(COUNTRY_INFO!J108&gt;1,COUNTRY_INFO!J108&lt;4),IF(P108&gt;SUM(MAX('MDA2'!J108,MAX(T3_R1!K108,T3_R2!K108)),MAX('MDA1'!K108,'MDA2'!K108,'T1'!M108,MAX(T3_R1!L108,T3_R2!L108))),SUM(MAX('MDA2'!J108,MAX(T3_R1!K108,T3_R2!K108)),MAX('MDA1'!K108,'MDA2'!K108,'T1'!M108,MAX(T3_R1!L108,T3_R2!L108))),P108),0)</f>
        <v>0</v>
      </c>
      <c r="U108" s="87" t="str">
        <f>IF(AND(COUNTRY_INFO!J108&gt;1,COUNTRY_INFO!J108&lt;4), IF(S108/P108*100&lt;&gt;0, IF(T108/P108*100&gt;100,100,T108/P108*100), "-"),0)</f>
        <v>-</v>
      </c>
      <c r="V108" s="81">
        <f>COUNTRY_INFO!O108</f>
        <v>4968.1500000000005</v>
      </c>
      <c r="W108" s="74"/>
      <c r="X108" s="74"/>
      <c r="Y108" s="11">
        <f>MAX(SUM('T1'!L108:'T1'!N108),SUM('T2'!J108:'T2'!L108))</f>
        <v>0</v>
      </c>
      <c r="Z108" s="11">
        <f>IF(AND(COUNTRY_INFO!K108&gt;0,COUNTRY_INFO!K108&lt;4),IF(V108&gt;MAX('T1'!M108,'T2'!M108),MAX('T1'!M108,'T2'!M108),V108),0)</f>
        <v>0</v>
      </c>
      <c r="AA108" s="87" t="str">
        <f>IF(AND(COUNTRY_INFO!K108&gt;0,COUNTRY_INFO!K108&lt;4), IF(Y108/V108*100&lt;&gt;0, IF(Z108/V108*100&gt;100,100,Z108/V108*100), "-"),0)</f>
        <v>-</v>
      </c>
    </row>
    <row r="109" spans="1:27" x14ac:dyDescent="0.25">
      <c r="A109" s="10" t="str">
        <f>IF(COUNTRY_INFO!A109=0," ",COUNTRY_INFO!A109)</f>
        <v>Angola</v>
      </c>
      <c r="B109" s="10" t="str">
        <f>IF(COUNTRY_INFO!B109=0," ",COUNTRY_INFO!B109)</f>
        <v>LUNDA NORTE</v>
      </c>
      <c r="C109" s="104" t="str">
        <f>IF(COUNTRY_INFO!C109=0," ",COUNTRY_INFO!C109)</f>
        <v>CAUNGULA</v>
      </c>
      <c r="D109" s="81" t="str">
        <f>COUNTRY_INFO!L109</f>
        <v>Unknown</v>
      </c>
      <c r="E109" s="74"/>
      <c r="F109" s="74"/>
      <c r="G109" s="11">
        <f>MAX('MDA1'!M109,'MDA2'!M109)</f>
        <v>0</v>
      </c>
      <c r="H109" s="11">
        <f>IF(AND(COUNTRY_INFO!H109&gt;0,COUNTRY_INFO!H109&lt;4),IF(D109&gt;MAX('MDA1'!M109,'MDA2'!M109),MAX('MDA1'!M109,'MDA2'!M109),D109),0)</f>
        <v>0</v>
      </c>
      <c r="I109" s="87">
        <f>IF(AND(COUNTRY_INFO!H109&gt;0,COUNTRY_INFO!H109&lt;4), IF(G109/D109*100&lt;&gt;0, IF(G109/D109*100&gt;100,100,G109/D109*100), "-"),0)</f>
        <v>0</v>
      </c>
      <c r="J109" s="81">
        <f>COUNTRY_INFO!M109</f>
        <v>27099</v>
      </c>
      <c r="K109" s="74"/>
      <c r="L109" s="74"/>
      <c r="M109" s="11">
        <f>MAX('MDA1'!M109,MAX('MDA3'!I109,'MDA3'!L109)+MAX('MDA3'!J109,'MDA3'!M109))</f>
        <v>0</v>
      </c>
      <c r="N109" s="11">
        <f>IF(AND(COUNTRY_INFO!I109&gt;0,COUNTRY_INFO!I109&lt;4),IF(J109&gt;MAX('MDA1'!M109,MAX('MDA3'!I109,'MDA3'!L109)+MAX('MDA3'!J109,'MDA3'!M109)),MAX('MDA1'!M109,MAX('MDA3'!I109,'MDA3'!L109)+MAX('MDA3'!J109,'MDA3'!M109)),J109),0)</f>
        <v>0</v>
      </c>
      <c r="O109" s="87" t="str">
        <f>IF(AND(COUNTRY_INFO!I109&gt;0,COUNTRY_INFO!I109&lt;4), IF(M109/J109*100&lt;&gt;0, IF(M109/J109*100&gt;100,100,M109/J109*100), "-"),0)</f>
        <v>-</v>
      </c>
      <c r="P109" s="81">
        <f>COUNTRY_INFO!N109</f>
        <v>11653</v>
      </c>
      <c r="Q109" s="74"/>
      <c r="R109" s="74"/>
      <c r="S109" s="11">
        <f>SUM(MAX('MDA2'!J109, 'T1'!L109, MAX(T3_R1!K109, T3_R2!K109)), MAX('MDA1'!K109, 'MDA2'!K109, 'T1'!M109, MAX(T3_R1!L109, T3_R2!L109)), MAX('MDA1'!L109, 'MDA2'!L109, 'T1'!N109, MAX(T3_R1!M109, T3_R2!M109)))</f>
        <v>0</v>
      </c>
      <c r="T109" s="11">
        <f>IF(AND(COUNTRY_INFO!J109&gt;1,COUNTRY_INFO!J109&lt;4),IF(P109&gt;SUM(MAX('MDA2'!J109,MAX(T3_R1!K109,T3_R2!K109)),MAX('MDA1'!K109,'MDA2'!K109,'T1'!M109,MAX(T3_R1!L109,T3_R2!L109))),SUM(MAX('MDA2'!J109,MAX(T3_R1!K109,T3_R2!K109)),MAX('MDA1'!K109,'MDA2'!K109,'T1'!M109,MAX(T3_R1!L109,T3_R2!L109))),P109),0)</f>
        <v>0</v>
      </c>
      <c r="U109" s="87" t="str">
        <f>IF(AND(COUNTRY_INFO!J109&gt;1,COUNTRY_INFO!J109&lt;4), IF(S109/P109*100&lt;&gt;0, IF(T109/P109*100&gt;100,100,T109/P109*100), "-"),0)</f>
        <v>-</v>
      </c>
      <c r="V109" s="81">
        <f>COUNTRY_INFO!O109</f>
        <v>2504.04</v>
      </c>
      <c r="W109" s="74"/>
      <c r="X109" s="74"/>
      <c r="Y109" s="11">
        <f>MAX(SUM('T1'!L109:'T1'!N109),SUM('T2'!J109:'T2'!L109))</f>
        <v>0</v>
      </c>
      <c r="Z109" s="11">
        <f>IF(AND(COUNTRY_INFO!K109&gt;0,COUNTRY_INFO!K109&lt;4),IF(V109&gt;MAX('T1'!M109,'T2'!M109),MAX('T1'!M109,'T2'!M109),V109),0)</f>
        <v>0</v>
      </c>
      <c r="AA109" s="87" t="str">
        <f>IF(AND(COUNTRY_INFO!K109&gt;0,COUNTRY_INFO!K109&lt;4), IF(Y109/V109*100&lt;&gt;0, IF(Z109/V109*100&gt;100,100,Z109/V109*100), "-"),0)</f>
        <v>-</v>
      </c>
    </row>
    <row r="110" spans="1:27" x14ac:dyDescent="0.25">
      <c r="A110" s="10" t="str">
        <f>IF(COUNTRY_INFO!A110=0," ",COUNTRY_INFO!A110)</f>
        <v>Angola</v>
      </c>
      <c r="B110" s="10" t="str">
        <f>IF(COUNTRY_INFO!B110=0," ",COUNTRY_INFO!B110)</f>
        <v>LUNDA NORTE</v>
      </c>
      <c r="C110" s="104" t="str">
        <f>IF(COUNTRY_INFO!C110=0," ",COUNTRY_INFO!C110)</f>
        <v>CHITATO</v>
      </c>
      <c r="D110" s="81" t="str">
        <f>COUNTRY_INFO!L110</f>
        <v>Unknown</v>
      </c>
      <c r="E110" s="74"/>
      <c r="F110" s="74"/>
      <c r="G110" s="11">
        <f>MAX('MDA1'!M110,'MDA2'!M110)</f>
        <v>0</v>
      </c>
      <c r="H110" s="11">
        <f>IF(AND(COUNTRY_INFO!H110&gt;0,COUNTRY_INFO!H110&lt;4),IF(D110&gt;MAX('MDA1'!M110,'MDA2'!M110),MAX('MDA1'!M110,'MDA2'!M110),D110),0)</f>
        <v>0</v>
      </c>
      <c r="I110" s="87">
        <f>IF(AND(COUNTRY_INFO!H110&gt;0,COUNTRY_INFO!H110&lt;4), IF(G110/D110*100&lt;&gt;0, IF(G110/D110*100&gt;100,100,G110/D110*100), "-"),0)</f>
        <v>0</v>
      </c>
      <c r="J110" s="81">
        <f>COUNTRY_INFO!M110</f>
        <v>195665</v>
      </c>
      <c r="K110" s="74"/>
      <c r="L110" s="74"/>
      <c r="M110" s="11">
        <f>MAX('MDA1'!M110,MAX('MDA3'!I110,'MDA3'!L110)+MAX('MDA3'!J110,'MDA3'!M110))</f>
        <v>0</v>
      </c>
      <c r="N110" s="11">
        <f>IF(AND(COUNTRY_INFO!I110&gt;0,COUNTRY_INFO!I110&lt;4),IF(J110&gt;MAX('MDA1'!M110,MAX('MDA3'!I110,'MDA3'!L110)+MAX('MDA3'!J110,'MDA3'!M110)),MAX('MDA1'!M110,MAX('MDA3'!I110,'MDA3'!L110)+MAX('MDA3'!J110,'MDA3'!M110)),J110),0)</f>
        <v>0</v>
      </c>
      <c r="O110" s="87" t="str">
        <f>IF(AND(COUNTRY_INFO!I110&gt;0,COUNTRY_INFO!I110&lt;4), IF(M110/J110*100&lt;&gt;0, IF(M110/J110*100&gt;100,100,M110/J110*100), "-"),0)</f>
        <v>-</v>
      </c>
      <c r="P110" s="81">
        <f>COUNTRY_INFO!N110</f>
        <v>84136</v>
      </c>
      <c r="Q110" s="74"/>
      <c r="R110" s="74"/>
      <c r="S110" s="11">
        <f>SUM(MAX('MDA2'!J110, 'T1'!L110, MAX(T3_R1!K110, T3_R2!K110)), MAX('MDA1'!K110, 'MDA2'!K110, 'T1'!M110, MAX(T3_R1!L110, T3_R2!L110)), MAX('MDA1'!L110, 'MDA2'!L110, 'T1'!N110, MAX(T3_R1!M110, T3_R2!M110)))</f>
        <v>0</v>
      </c>
      <c r="T110" s="11">
        <f>IF(AND(COUNTRY_INFO!J110&gt;1,COUNTRY_INFO!J110&lt;4),IF(P110&gt;SUM(MAX('MDA2'!J110,MAX(T3_R1!K110,T3_R2!K110)),MAX('MDA1'!K110,'MDA2'!K110,'T1'!M110,MAX(T3_R1!L110,T3_R2!L110))),SUM(MAX('MDA2'!J110,MAX(T3_R1!K110,T3_R2!K110)),MAX('MDA1'!K110,'MDA2'!K110,'T1'!M110,MAX(T3_R1!L110,T3_R2!L110))),P110),0)</f>
        <v>0</v>
      </c>
      <c r="U110" s="87" t="str">
        <f>IF(AND(COUNTRY_INFO!J110&gt;1,COUNTRY_INFO!J110&lt;4), IF(S110/P110*100&lt;&gt;0, IF(T110/P110*100&gt;100,100,T110/P110*100), "-"),0)</f>
        <v>-</v>
      </c>
      <c r="V110" s="81">
        <f>COUNTRY_INFO!O110</f>
        <v>18079.38</v>
      </c>
      <c r="W110" s="74"/>
      <c r="X110" s="74"/>
      <c r="Y110" s="11">
        <f>MAX(SUM('T1'!L110:'T1'!N110),SUM('T2'!J110:'T2'!L110))</f>
        <v>0</v>
      </c>
      <c r="Z110" s="11">
        <f>IF(AND(COUNTRY_INFO!K110&gt;0,COUNTRY_INFO!K110&lt;4),IF(V110&gt;MAX('T1'!M110,'T2'!M110),MAX('T1'!M110,'T2'!M110),V110),0)</f>
        <v>0</v>
      </c>
      <c r="AA110" s="87" t="str">
        <f>IF(AND(COUNTRY_INFO!K110&gt;0,COUNTRY_INFO!K110&lt;4), IF(Y110/V110*100&lt;&gt;0, IF(Z110/V110*100&gt;100,100,Z110/V110*100), "-"),0)</f>
        <v>-</v>
      </c>
    </row>
    <row r="111" spans="1:27" x14ac:dyDescent="0.25">
      <c r="A111" s="10" t="str">
        <f>IF(COUNTRY_INFO!A111=0," ",COUNTRY_INFO!A111)</f>
        <v>Angola</v>
      </c>
      <c r="B111" s="10" t="str">
        <f>IF(COUNTRY_INFO!B111=0," ",COUNTRY_INFO!B111)</f>
        <v>LUNDA NORTE</v>
      </c>
      <c r="C111" s="104" t="str">
        <f>IF(COUNTRY_INFO!C111=0," ",COUNTRY_INFO!C111)</f>
        <v>CUANGO</v>
      </c>
      <c r="D111" s="81" t="str">
        <f>COUNTRY_INFO!L111</f>
        <v>Unknown</v>
      </c>
      <c r="E111" s="74"/>
      <c r="F111" s="74"/>
      <c r="G111" s="11">
        <f>MAX('MDA1'!M111,'MDA2'!M111)</f>
        <v>0</v>
      </c>
      <c r="H111" s="11">
        <f>IF(AND(COUNTRY_INFO!H111&gt;0,COUNTRY_INFO!H111&lt;4),IF(D111&gt;MAX('MDA1'!M111,'MDA2'!M111),MAX('MDA1'!M111,'MDA2'!M111),D111),0)</f>
        <v>0</v>
      </c>
      <c r="I111" s="87">
        <f>IF(AND(COUNTRY_INFO!H111&gt;0,COUNTRY_INFO!H111&lt;4), IF(G111/D111*100&lt;&gt;0, IF(G111/D111*100&gt;100,100,G111/D111*100), "-"),0)</f>
        <v>0</v>
      </c>
      <c r="J111" s="81">
        <f>COUNTRY_INFO!M111</f>
        <v>0</v>
      </c>
      <c r="K111" s="74"/>
      <c r="L111" s="74"/>
      <c r="M111" s="11">
        <f>MAX('MDA1'!M111,MAX('MDA3'!I111,'MDA3'!L111)+MAX('MDA3'!J111,'MDA3'!M111))</f>
        <v>0</v>
      </c>
      <c r="N111" s="11">
        <f>IF(AND(COUNTRY_INFO!I111&gt;0,COUNTRY_INFO!I111&lt;4),IF(J111&gt;MAX('MDA1'!M111,MAX('MDA3'!I111,'MDA3'!L111)+MAX('MDA3'!J111,'MDA3'!M111)),MAX('MDA1'!M111,MAX('MDA3'!I111,'MDA3'!L111)+MAX('MDA3'!J111,'MDA3'!M111)),J111),0)</f>
        <v>0</v>
      </c>
      <c r="O111" s="87">
        <f>IF(AND(COUNTRY_INFO!I111&gt;0,COUNTRY_INFO!I111&lt;4), IF(M111/J111*100&lt;&gt;0, IF(M111/J111*100&gt;100,100,M111/J111*100), "-"),0)</f>
        <v>0</v>
      </c>
      <c r="P111" s="81">
        <f>COUNTRY_INFO!N111</f>
        <v>74545</v>
      </c>
      <c r="Q111" s="74"/>
      <c r="R111" s="74"/>
      <c r="S111" s="11">
        <f>SUM(MAX('MDA2'!J111, 'T1'!L111, MAX(T3_R1!K111, T3_R2!K111)), MAX('MDA1'!K111, 'MDA2'!K111, 'T1'!M111, MAX(T3_R1!L111, T3_R2!L111)), MAX('MDA1'!L111, 'MDA2'!L111, 'T1'!N111, MAX(T3_R1!M111, T3_R2!M111)))</f>
        <v>0</v>
      </c>
      <c r="T111" s="11">
        <f>IF(AND(COUNTRY_INFO!J111&gt;1,COUNTRY_INFO!J111&lt;4),IF(P111&gt;SUM(MAX('MDA2'!J111,MAX(T3_R1!K111,T3_R2!K111)),MAX('MDA1'!K111,'MDA2'!K111,'T1'!M111,MAX(T3_R1!L111,T3_R2!L111))),SUM(MAX('MDA2'!J111,MAX(T3_R1!K111,T3_R2!K111)),MAX('MDA1'!K111,'MDA2'!K111,'T1'!M111,MAX(T3_R1!L111,T3_R2!L111))),P111),0)</f>
        <v>0</v>
      </c>
      <c r="U111" s="87" t="str">
        <f>IF(AND(COUNTRY_INFO!J111&gt;1,COUNTRY_INFO!J111&lt;4), IF(S111/P111*100&lt;&gt;0, IF(T111/P111*100&gt;100,100,T111/P111*100), "-"),0)</f>
        <v>-</v>
      </c>
      <c r="V111" s="81">
        <f>COUNTRY_INFO!O111</f>
        <v>16018.53</v>
      </c>
      <c r="W111" s="74"/>
      <c r="X111" s="74"/>
      <c r="Y111" s="11">
        <f>MAX(SUM('T1'!L111:'T1'!N111),SUM('T2'!J111:'T2'!L111))</f>
        <v>0</v>
      </c>
      <c r="Z111" s="11">
        <f>IF(AND(COUNTRY_INFO!K111&gt;0,COUNTRY_INFO!K111&lt;4),IF(V111&gt;MAX('T1'!M111,'T2'!M111),MAX('T1'!M111,'T2'!M111),V111),0)</f>
        <v>0</v>
      </c>
      <c r="AA111" s="87" t="str">
        <f>IF(AND(COUNTRY_INFO!K111&gt;0,COUNTRY_INFO!K111&lt;4), IF(Y111/V111*100&lt;&gt;0, IF(Z111/V111*100&gt;100,100,Z111/V111*100), "-"),0)</f>
        <v>-</v>
      </c>
    </row>
    <row r="112" spans="1:27" x14ac:dyDescent="0.25">
      <c r="A112" s="10" t="str">
        <f>IF(COUNTRY_INFO!A112=0," ",COUNTRY_INFO!A112)</f>
        <v>Angola</v>
      </c>
      <c r="B112" s="10" t="str">
        <f>IF(COUNTRY_INFO!B112=0," ",COUNTRY_INFO!B112)</f>
        <v>LUNDA NORTE</v>
      </c>
      <c r="C112" s="104" t="str">
        <f>IF(COUNTRY_INFO!C112=0," ",COUNTRY_INFO!C112)</f>
        <v>CUILO</v>
      </c>
      <c r="D112" s="81" t="str">
        <f>COUNTRY_INFO!L112</f>
        <v>Unknown</v>
      </c>
      <c r="E112" s="74"/>
      <c r="F112" s="74"/>
      <c r="G112" s="11">
        <f>MAX('MDA1'!M112,'MDA2'!M112)</f>
        <v>0</v>
      </c>
      <c r="H112" s="11">
        <f>IF(AND(COUNTRY_INFO!H112&gt;0,COUNTRY_INFO!H112&lt;4),IF(D112&gt;MAX('MDA1'!M112,'MDA2'!M112),MAX('MDA1'!M112,'MDA2'!M112),D112),0)</f>
        <v>0</v>
      </c>
      <c r="I112" s="87">
        <f>IF(AND(COUNTRY_INFO!H112&gt;0,COUNTRY_INFO!H112&lt;4), IF(G112/D112*100&lt;&gt;0, IF(G112/D112*100&gt;100,100,G112/D112*100), "-"),0)</f>
        <v>0</v>
      </c>
      <c r="J112" s="81">
        <f>COUNTRY_INFO!M112</f>
        <v>19720</v>
      </c>
      <c r="K112" s="74"/>
      <c r="L112" s="74"/>
      <c r="M112" s="11">
        <f>MAX('MDA1'!M112,MAX('MDA3'!I112,'MDA3'!L112)+MAX('MDA3'!J112,'MDA3'!M112))</f>
        <v>0</v>
      </c>
      <c r="N112" s="11">
        <f>IF(AND(COUNTRY_INFO!I112&gt;0,COUNTRY_INFO!I112&lt;4),IF(J112&gt;MAX('MDA1'!M112,MAX('MDA3'!I112,'MDA3'!L112)+MAX('MDA3'!J112,'MDA3'!M112)),MAX('MDA1'!M112,MAX('MDA3'!I112,'MDA3'!L112)+MAX('MDA3'!J112,'MDA3'!M112)),J112),0)</f>
        <v>0</v>
      </c>
      <c r="O112" s="87" t="str">
        <f>IF(AND(COUNTRY_INFO!I112&gt;0,COUNTRY_INFO!I112&lt;4), IF(M112/J112*100&lt;&gt;0, IF(M112/J112*100&gt;100,100,M112/J112*100), "-"),0)</f>
        <v>-</v>
      </c>
      <c r="P112" s="81">
        <f>COUNTRY_INFO!N112</f>
        <v>8480</v>
      </c>
      <c r="Q112" s="74"/>
      <c r="R112" s="74"/>
      <c r="S112" s="11">
        <f>SUM(MAX('MDA2'!J112, 'T1'!L112, MAX(T3_R1!K112, T3_R2!K112)), MAX('MDA1'!K112, 'MDA2'!K112, 'T1'!M112, MAX(T3_R1!L112, T3_R2!L112)), MAX('MDA1'!L112, 'MDA2'!L112, 'T1'!N112, MAX(T3_R1!M112, T3_R2!M112)))</f>
        <v>0</v>
      </c>
      <c r="T112" s="11">
        <f>IF(AND(COUNTRY_INFO!J112&gt;1,COUNTRY_INFO!J112&lt;4),IF(P112&gt;SUM(MAX('MDA2'!J112,MAX(T3_R1!K112,T3_R2!K112)),MAX('MDA1'!K112,'MDA2'!K112,'T1'!M112,MAX(T3_R1!L112,T3_R2!L112))),SUM(MAX('MDA2'!J112,MAX(T3_R1!K112,T3_R2!K112)),MAX('MDA1'!K112,'MDA2'!K112,'T1'!M112,MAX(T3_R1!L112,T3_R2!L112))),P112),0)</f>
        <v>0</v>
      </c>
      <c r="U112" s="87" t="str">
        <f>IF(AND(COUNTRY_INFO!J112&gt;1,COUNTRY_INFO!J112&lt;4), IF(S112/P112*100&lt;&gt;0, IF(T112/P112*100&gt;100,100,T112/P112*100), "-"),0)</f>
        <v>-</v>
      </c>
      <c r="V112" s="81">
        <f>COUNTRY_INFO!O112</f>
        <v>1822.26</v>
      </c>
      <c r="W112" s="74"/>
      <c r="X112" s="74"/>
      <c r="Y112" s="11">
        <f>MAX(SUM('T1'!L112:'T1'!N112),SUM('T2'!J112:'T2'!L112))</f>
        <v>0</v>
      </c>
      <c r="Z112" s="11">
        <f>IF(AND(COUNTRY_INFO!K112&gt;0,COUNTRY_INFO!K112&lt;4),IF(V112&gt;MAX('T1'!M112,'T2'!M112),MAX('T1'!M112,'T2'!M112),V112),0)</f>
        <v>0</v>
      </c>
      <c r="AA112" s="87" t="str">
        <f>IF(AND(COUNTRY_INFO!K112&gt;0,COUNTRY_INFO!K112&lt;4), IF(Y112/V112*100&lt;&gt;0, IF(Z112/V112*100&gt;100,100,Z112/V112*100), "-"),0)</f>
        <v>-</v>
      </c>
    </row>
    <row r="113" spans="1:27" x14ac:dyDescent="0.25">
      <c r="A113" s="10" t="str">
        <f>IF(COUNTRY_INFO!A113=0," ",COUNTRY_INFO!A113)</f>
        <v>Angola</v>
      </c>
      <c r="B113" s="10" t="str">
        <f>IF(COUNTRY_INFO!B113=0," ",COUNTRY_INFO!B113)</f>
        <v>LUNDA NORTE</v>
      </c>
      <c r="C113" s="104" t="str">
        <f>IF(COUNTRY_INFO!C113=0," ",COUNTRY_INFO!C113)</f>
        <v>LUBALO</v>
      </c>
      <c r="D113" s="81" t="str">
        <f>COUNTRY_INFO!L113</f>
        <v>Unknown</v>
      </c>
      <c r="E113" s="74"/>
      <c r="F113" s="74"/>
      <c r="G113" s="11">
        <f>MAX('MDA1'!M113,'MDA2'!M113)</f>
        <v>0</v>
      </c>
      <c r="H113" s="11">
        <f>IF(AND(COUNTRY_INFO!H113&gt;0,COUNTRY_INFO!H113&lt;4),IF(D113&gt;MAX('MDA1'!M113,'MDA2'!M113),MAX('MDA1'!M113,'MDA2'!M113),D113),0)</f>
        <v>0</v>
      </c>
      <c r="I113" s="87">
        <f>IF(AND(COUNTRY_INFO!H113&gt;0,COUNTRY_INFO!H113&lt;4), IF(G113/D113*100&lt;&gt;0, IF(G113/D113*100&gt;100,100,G113/D113*100), "-"),0)</f>
        <v>0</v>
      </c>
      <c r="J113" s="81">
        <f>COUNTRY_INFO!M113</f>
        <v>18301</v>
      </c>
      <c r="K113" s="74"/>
      <c r="L113" s="74"/>
      <c r="M113" s="11">
        <f>MAX('MDA1'!M113,MAX('MDA3'!I113,'MDA3'!L113)+MAX('MDA3'!J113,'MDA3'!M113))</f>
        <v>0</v>
      </c>
      <c r="N113" s="11">
        <f>IF(AND(COUNTRY_INFO!I113&gt;0,COUNTRY_INFO!I113&lt;4),IF(J113&gt;MAX('MDA1'!M113,MAX('MDA3'!I113,'MDA3'!L113)+MAX('MDA3'!J113,'MDA3'!M113)),MAX('MDA1'!M113,MAX('MDA3'!I113,'MDA3'!L113)+MAX('MDA3'!J113,'MDA3'!M113)),J113),0)</f>
        <v>0</v>
      </c>
      <c r="O113" s="87" t="str">
        <f>IF(AND(COUNTRY_INFO!I113&gt;0,COUNTRY_INFO!I113&lt;4), IF(M113/J113*100&lt;&gt;0, IF(M113/J113*100&gt;100,100,M113/J113*100), "-"),0)</f>
        <v>-</v>
      </c>
      <c r="P113" s="81">
        <f>COUNTRY_INFO!N113</f>
        <v>7869</v>
      </c>
      <c r="Q113" s="74"/>
      <c r="R113" s="74"/>
      <c r="S113" s="11">
        <f>SUM(MAX('MDA2'!J113, 'T1'!L113, MAX(T3_R1!K113, T3_R2!K113)), MAX('MDA1'!K113, 'MDA2'!K113, 'T1'!M113, MAX(T3_R1!L113, T3_R2!L113)), MAX('MDA1'!L113, 'MDA2'!L113, 'T1'!N113, MAX(T3_R1!M113, T3_R2!M113)))</f>
        <v>0</v>
      </c>
      <c r="T113" s="11">
        <f>IF(AND(COUNTRY_INFO!J113&gt;1,COUNTRY_INFO!J113&lt;4),IF(P113&gt;SUM(MAX('MDA2'!J113,MAX(T3_R1!K113,T3_R2!K113)),MAX('MDA1'!K113,'MDA2'!K113,'T1'!M113,MAX(T3_R1!L113,T3_R2!L113))),SUM(MAX('MDA2'!J113,MAX(T3_R1!K113,T3_R2!K113)),MAX('MDA1'!K113,'MDA2'!K113,'T1'!M113,MAX(T3_R1!L113,T3_R2!L113))),P113),0)</f>
        <v>0</v>
      </c>
      <c r="U113" s="87" t="str">
        <f>IF(AND(COUNTRY_INFO!J113&gt;1,COUNTRY_INFO!J113&lt;4), IF(S113/P113*100&lt;&gt;0, IF(T113/P113*100&gt;100,100,T113/P113*100), "-"),0)</f>
        <v>-</v>
      </c>
      <c r="V113" s="81">
        <f>COUNTRY_INFO!O113</f>
        <v>1690.92</v>
      </c>
      <c r="W113" s="74"/>
      <c r="X113" s="74"/>
      <c r="Y113" s="11">
        <f>MAX(SUM('T1'!L113:'T1'!N113),SUM('T2'!J113:'T2'!L113))</f>
        <v>0</v>
      </c>
      <c r="Z113" s="11">
        <f>IF(AND(COUNTRY_INFO!K113&gt;0,COUNTRY_INFO!K113&lt;4),IF(V113&gt;MAX('T1'!M113,'T2'!M113),MAX('T1'!M113,'T2'!M113),V113),0)</f>
        <v>0</v>
      </c>
      <c r="AA113" s="87" t="str">
        <f>IF(AND(COUNTRY_INFO!K113&gt;0,COUNTRY_INFO!K113&lt;4), IF(Y113/V113*100&lt;&gt;0, IF(Z113/V113*100&gt;100,100,Z113/V113*100), "-"),0)</f>
        <v>-</v>
      </c>
    </row>
    <row r="114" spans="1:27" x14ac:dyDescent="0.25">
      <c r="A114" s="10" t="str">
        <f>IF(COUNTRY_INFO!A114=0," ",COUNTRY_INFO!A114)</f>
        <v>Angola</v>
      </c>
      <c r="B114" s="10" t="str">
        <f>IF(COUNTRY_INFO!B114=0," ",COUNTRY_INFO!B114)</f>
        <v>LUNDA NORTE</v>
      </c>
      <c r="C114" s="104" t="str">
        <f>IF(COUNTRY_INFO!C114=0," ",COUNTRY_INFO!C114)</f>
        <v>LUCAPA</v>
      </c>
      <c r="D114" s="81" t="str">
        <f>COUNTRY_INFO!L114</f>
        <v>Unknown</v>
      </c>
      <c r="E114" s="74"/>
      <c r="F114" s="74"/>
      <c r="G114" s="11">
        <f>MAX('MDA1'!M114,'MDA2'!M114)</f>
        <v>0</v>
      </c>
      <c r="H114" s="11">
        <f>IF(AND(COUNTRY_INFO!H114&gt;0,COUNTRY_INFO!H114&lt;4),IF(D114&gt;MAX('MDA1'!M114,'MDA2'!M114),MAX('MDA1'!M114,'MDA2'!M114),D114),0)</f>
        <v>0</v>
      </c>
      <c r="I114" s="87">
        <f>IF(AND(COUNTRY_INFO!H114&gt;0,COUNTRY_INFO!H114&lt;4), IF(G114/D114*100&lt;&gt;0, IF(G114/D114*100&gt;100,100,G114/D114*100), "-"),0)</f>
        <v>0</v>
      </c>
      <c r="J114" s="81">
        <f>COUNTRY_INFO!M114</f>
        <v>146719</v>
      </c>
      <c r="K114" s="74"/>
      <c r="L114" s="74"/>
      <c r="M114" s="11">
        <f>MAX('MDA1'!M114,MAX('MDA3'!I114,'MDA3'!L114)+MAX('MDA3'!J114,'MDA3'!M114))</f>
        <v>0</v>
      </c>
      <c r="N114" s="11">
        <f>IF(AND(COUNTRY_INFO!I114&gt;0,COUNTRY_INFO!I114&lt;4),IF(J114&gt;MAX('MDA1'!M114,MAX('MDA3'!I114,'MDA3'!L114)+MAX('MDA3'!J114,'MDA3'!M114)),MAX('MDA1'!M114,MAX('MDA3'!I114,'MDA3'!L114)+MAX('MDA3'!J114,'MDA3'!M114)),J114),0)</f>
        <v>0</v>
      </c>
      <c r="O114" s="87" t="str">
        <f>IF(AND(COUNTRY_INFO!I114&gt;0,COUNTRY_INFO!I114&lt;4), IF(M114/J114*100&lt;&gt;0, IF(M114/J114*100&gt;100,100,M114/J114*100), "-"),0)</f>
        <v>-</v>
      </c>
      <c r="P114" s="81">
        <f>COUNTRY_INFO!N114</f>
        <v>63089</v>
      </c>
      <c r="Q114" s="74"/>
      <c r="R114" s="74"/>
      <c r="S114" s="11">
        <f>SUM(MAX('MDA2'!J114, 'T1'!L114, MAX(T3_R1!K114, T3_R2!K114)), MAX('MDA1'!K114, 'MDA2'!K114, 'T1'!M114, MAX(T3_R1!L114, T3_R2!L114)), MAX('MDA1'!L114, 'MDA2'!L114, 'T1'!N114, MAX(T3_R1!M114, T3_R2!M114)))</f>
        <v>0</v>
      </c>
      <c r="T114" s="11">
        <f>IF(AND(COUNTRY_INFO!J114&gt;1,COUNTRY_INFO!J114&lt;4),IF(P114&gt;SUM(MAX('MDA2'!J114,MAX(T3_R1!K114,T3_R2!K114)),MAX('MDA1'!K114,'MDA2'!K114,'T1'!M114,MAX(T3_R1!L114,T3_R2!L114))),SUM(MAX('MDA2'!J114,MAX(T3_R1!K114,T3_R2!K114)),MAX('MDA1'!K114,'MDA2'!K114,'T1'!M114,MAX(T3_R1!L114,T3_R2!L114))),P114),0)</f>
        <v>0</v>
      </c>
      <c r="U114" s="87" t="str">
        <f>IF(AND(COUNTRY_INFO!J114&gt;1,COUNTRY_INFO!J114&lt;4), IF(S114/P114*100&lt;&gt;0, IF(T114/P114*100&gt;100,100,T114/P114*100), "-"),0)</f>
        <v>-</v>
      </c>
      <c r="V114" s="81">
        <f>COUNTRY_INFO!O114</f>
        <v>13556.730000000001</v>
      </c>
      <c r="W114" s="74"/>
      <c r="X114" s="74"/>
      <c r="Y114" s="11">
        <f>MAX(SUM('T1'!L114:'T1'!N114),SUM('T2'!J114:'T2'!L114))</f>
        <v>0</v>
      </c>
      <c r="Z114" s="11">
        <f>IF(AND(COUNTRY_INFO!K114&gt;0,COUNTRY_INFO!K114&lt;4),IF(V114&gt;MAX('T1'!M114,'T2'!M114),MAX('T1'!M114,'T2'!M114),V114),0)</f>
        <v>0</v>
      </c>
      <c r="AA114" s="87" t="str">
        <f>IF(AND(COUNTRY_INFO!K114&gt;0,COUNTRY_INFO!K114&lt;4), IF(Y114/V114*100&lt;&gt;0, IF(Z114/V114*100&gt;100,100,Z114/V114*100), "-"),0)</f>
        <v>-</v>
      </c>
    </row>
    <row r="115" spans="1:27" x14ac:dyDescent="0.25">
      <c r="A115" s="10" t="str">
        <f>IF(COUNTRY_INFO!A115=0," ",COUNTRY_INFO!A115)</f>
        <v>Angola</v>
      </c>
      <c r="B115" s="10" t="str">
        <f>IF(COUNTRY_INFO!B115=0," ",COUNTRY_INFO!B115)</f>
        <v>LUNDA NORTE</v>
      </c>
      <c r="C115" s="104" t="str">
        <f>IF(COUNTRY_INFO!C115=0," ",COUNTRY_INFO!C115)</f>
        <v>XA MUTEBA</v>
      </c>
      <c r="D115" s="81" t="str">
        <f>COUNTRY_INFO!L115</f>
        <v>Unknown</v>
      </c>
      <c r="E115" s="74"/>
      <c r="F115" s="74"/>
      <c r="G115" s="11">
        <f>MAX('MDA1'!M115,'MDA2'!M115)</f>
        <v>0</v>
      </c>
      <c r="H115" s="11">
        <f>IF(AND(COUNTRY_INFO!H115&gt;0,COUNTRY_INFO!H115&lt;4),IF(D115&gt;MAX('MDA1'!M115,'MDA2'!M115),MAX('MDA1'!M115,'MDA2'!M115),D115),0)</f>
        <v>0</v>
      </c>
      <c r="I115" s="87">
        <f>IF(AND(COUNTRY_INFO!H115&gt;0,COUNTRY_INFO!H115&lt;4), IF(G115/D115*100&lt;&gt;0, IF(G115/D115*100&gt;100,100,G115/D115*100), "-"),0)</f>
        <v>0</v>
      </c>
      <c r="J115" s="81">
        <f>COUNTRY_INFO!M115</f>
        <v>0</v>
      </c>
      <c r="K115" s="74"/>
      <c r="L115" s="74"/>
      <c r="M115" s="11">
        <f>MAX('MDA1'!M115,MAX('MDA3'!I115,'MDA3'!L115)+MAX('MDA3'!J115,'MDA3'!M115))</f>
        <v>0</v>
      </c>
      <c r="N115" s="11">
        <f>IF(AND(COUNTRY_INFO!I115&gt;0,COUNTRY_INFO!I115&lt;4),IF(J115&gt;MAX('MDA1'!M115,MAX('MDA3'!I115,'MDA3'!L115)+MAX('MDA3'!J115,'MDA3'!M115)),MAX('MDA1'!M115,MAX('MDA3'!I115,'MDA3'!L115)+MAX('MDA3'!J115,'MDA3'!M115)),J115),0)</f>
        <v>0</v>
      </c>
      <c r="O115" s="87">
        <f>IF(AND(COUNTRY_INFO!I115&gt;0,COUNTRY_INFO!I115&lt;4), IF(M115/J115*100&lt;&gt;0, IF(M115/J115*100&gt;100,100,M115/J115*100), "-"),0)</f>
        <v>0</v>
      </c>
      <c r="P115" s="81">
        <f>COUNTRY_INFO!N115</f>
        <v>22550</v>
      </c>
      <c r="Q115" s="74"/>
      <c r="R115" s="74"/>
      <c r="S115" s="11">
        <f>SUM(MAX('MDA2'!J115, 'T1'!L115, MAX(T3_R1!K115, T3_R2!K115)), MAX('MDA1'!K115, 'MDA2'!K115, 'T1'!M115, MAX(T3_R1!L115, T3_R2!L115)), MAX('MDA1'!L115, 'MDA2'!L115, 'T1'!N115, MAX(T3_R1!M115, T3_R2!M115)))</f>
        <v>0</v>
      </c>
      <c r="T115" s="11">
        <f>IF(AND(COUNTRY_INFO!J115&gt;1,COUNTRY_INFO!J115&lt;4),IF(P115&gt;SUM(MAX('MDA2'!J115,MAX(T3_R1!K115,T3_R2!K115)),MAX('MDA1'!K115,'MDA2'!K115,'T1'!M115,MAX(T3_R1!L115,T3_R2!L115))),SUM(MAX('MDA2'!J115,MAX(T3_R1!K115,T3_R2!K115)),MAX('MDA1'!K115,'MDA2'!K115,'T1'!M115,MAX(T3_R1!L115,T3_R2!L115))),P115),0)</f>
        <v>0</v>
      </c>
      <c r="U115" s="87" t="str">
        <f>IF(AND(COUNTRY_INFO!J115&gt;1,COUNTRY_INFO!J115&lt;4), IF(S115/P115*100&lt;&gt;0, IF(T115/P115*100&gt;100,100,T115/P115*100), "-"),0)</f>
        <v>-</v>
      </c>
      <c r="V115" s="81">
        <f>COUNTRY_INFO!O115</f>
        <v>4845.72</v>
      </c>
      <c r="W115" s="74"/>
      <c r="X115" s="74"/>
      <c r="Y115" s="11">
        <f>MAX(SUM('T1'!L115:'T1'!N115),SUM('T2'!J115:'T2'!L115))</f>
        <v>0</v>
      </c>
      <c r="Z115" s="11">
        <f>IF(AND(COUNTRY_INFO!K115&gt;0,COUNTRY_INFO!K115&lt;4),IF(V115&gt;MAX('T1'!M115,'T2'!M115),MAX('T1'!M115,'T2'!M115),V115),0)</f>
        <v>0</v>
      </c>
      <c r="AA115" s="87" t="str">
        <f>IF(AND(COUNTRY_INFO!K115&gt;0,COUNTRY_INFO!K115&lt;4), IF(Y115/V115*100&lt;&gt;0, IF(Z115/V115*100&gt;100,100,Z115/V115*100), "-"),0)</f>
        <v>-</v>
      </c>
    </row>
    <row r="116" spans="1:27" x14ac:dyDescent="0.25">
      <c r="A116" s="10" t="str">
        <f>IF(COUNTRY_INFO!A116=0," ",COUNTRY_INFO!A116)</f>
        <v>Angola</v>
      </c>
      <c r="B116" s="10" t="str">
        <f>IF(COUNTRY_INFO!B116=0," ",COUNTRY_INFO!B116)</f>
        <v>LUNDA SUL</v>
      </c>
      <c r="C116" s="104" t="str">
        <f>IF(COUNTRY_INFO!C116=0," ",COUNTRY_INFO!C116)</f>
        <v>CACOLO</v>
      </c>
      <c r="D116" s="81" t="str">
        <f>COUNTRY_INFO!L116</f>
        <v>Unknown</v>
      </c>
      <c r="E116" s="74"/>
      <c r="F116" s="74"/>
      <c r="G116" s="11">
        <f>MAX('MDA1'!M116,'MDA2'!M116)</f>
        <v>0</v>
      </c>
      <c r="H116" s="11">
        <f>IF(AND(COUNTRY_INFO!H116&gt;0,COUNTRY_INFO!H116&lt;4),IF(D116&gt;MAX('MDA1'!M116,'MDA2'!M116),MAX('MDA1'!M116,'MDA2'!M116),D116),0)</f>
        <v>0</v>
      </c>
      <c r="I116" s="87">
        <f>IF(AND(COUNTRY_INFO!H116&gt;0,COUNTRY_INFO!H116&lt;4), IF(G116/D116*100&lt;&gt;0, IF(G116/D116*100&gt;100,100,G116/D116*100), "-"),0)</f>
        <v>0</v>
      </c>
      <c r="J116" s="81">
        <f>COUNTRY_INFO!M116</f>
        <v>30524</v>
      </c>
      <c r="K116" s="74"/>
      <c r="L116" s="74"/>
      <c r="M116" s="11">
        <f>MAX('MDA1'!M116,MAX('MDA3'!I116,'MDA3'!L116)+MAX('MDA3'!J116,'MDA3'!M116))</f>
        <v>0</v>
      </c>
      <c r="N116" s="11">
        <f>IF(AND(COUNTRY_INFO!I116&gt;0,COUNTRY_INFO!I116&lt;4),IF(J116&gt;MAX('MDA1'!M116,MAX('MDA3'!I116,'MDA3'!L116)+MAX('MDA3'!J116,'MDA3'!M116)),MAX('MDA1'!M116,MAX('MDA3'!I116,'MDA3'!L116)+MAX('MDA3'!J116,'MDA3'!M116)),J116),0)</f>
        <v>0</v>
      </c>
      <c r="O116" s="87" t="str">
        <f>IF(AND(COUNTRY_INFO!I116&gt;0,COUNTRY_INFO!I116&lt;4), IF(M116/J116*100&lt;&gt;0, IF(M116/J116*100&gt;100,100,M116/J116*100), "-"),0)</f>
        <v>-</v>
      </c>
      <c r="P116" s="81">
        <f>COUNTRY_INFO!N116</f>
        <v>13126</v>
      </c>
      <c r="Q116" s="74"/>
      <c r="R116" s="74"/>
      <c r="S116" s="11">
        <f>SUM(MAX('MDA2'!J116, 'T1'!L116, MAX(T3_R1!K116, T3_R2!K116)), MAX('MDA1'!K116, 'MDA2'!K116, 'T1'!M116, MAX(T3_R1!L116, T3_R2!L116)), MAX('MDA1'!L116, 'MDA2'!L116, 'T1'!N116, MAX(T3_R1!M116, T3_R2!M116)))</f>
        <v>0</v>
      </c>
      <c r="T116" s="11">
        <f>IF(AND(COUNTRY_INFO!J116&gt;1,COUNTRY_INFO!J116&lt;4),IF(P116&gt;SUM(MAX('MDA2'!J116,MAX(T3_R1!K116,T3_R2!K116)),MAX('MDA1'!K116,'MDA2'!K116,'T1'!M116,MAX(T3_R1!L116,T3_R2!L116))),SUM(MAX('MDA2'!J116,MAX(T3_R1!K116,T3_R2!K116)),MAX('MDA1'!K116,'MDA2'!K116,'T1'!M116,MAX(T3_R1!L116,T3_R2!L116))),P116),0)</f>
        <v>0</v>
      </c>
      <c r="U116" s="87" t="str">
        <f>IF(AND(COUNTRY_INFO!J116&gt;1,COUNTRY_INFO!J116&lt;4), IF(S116/P116*100&lt;&gt;0, IF(T116/P116*100&gt;100,100,T116/P116*100), "-"),0)</f>
        <v>-</v>
      </c>
      <c r="V116" s="81">
        <f>COUNTRY_INFO!O116</f>
        <v>2820.51</v>
      </c>
      <c r="W116" s="74"/>
      <c r="X116" s="74"/>
      <c r="Y116" s="11">
        <f>MAX(SUM('T1'!L116:'T1'!N116),SUM('T2'!J116:'T2'!L116))</f>
        <v>0</v>
      </c>
      <c r="Z116" s="11">
        <f>IF(AND(COUNTRY_INFO!K116&gt;0,COUNTRY_INFO!K116&lt;4),IF(V116&gt;MAX('T1'!M116,'T2'!M116),MAX('T1'!M116,'T2'!M116),V116),0)</f>
        <v>0</v>
      </c>
      <c r="AA116" s="87" t="str">
        <f>IF(AND(COUNTRY_INFO!K116&gt;0,COUNTRY_INFO!K116&lt;4), IF(Y116/V116*100&lt;&gt;0, IF(Z116/V116*100&gt;100,100,Z116/V116*100), "-"),0)</f>
        <v>-</v>
      </c>
    </row>
    <row r="117" spans="1:27" x14ac:dyDescent="0.25">
      <c r="A117" s="10" t="str">
        <f>IF(COUNTRY_INFO!A117=0," ",COUNTRY_INFO!A117)</f>
        <v>Angola</v>
      </c>
      <c r="B117" s="10" t="str">
        <f>IF(COUNTRY_INFO!B117=0," ",COUNTRY_INFO!B117)</f>
        <v>LUNDA SUL</v>
      </c>
      <c r="C117" s="104" t="str">
        <f>IF(COUNTRY_INFO!C117=0," ",COUNTRY_INFO!C117)</f>
        <v>DALA</v>
      </c>
      <c r="D117" s="81" t="str">
        <f>COUNTRY_INFO!L117</f>
        <v>Unknown</v>
      </c>
      <c r="E117" s="74"/>
      <c r="F117" s="74"/>
      <c r="G117" s="11">
        <f>MAX('MDA1'!M117,'MDA2'!M117)</f>
        <v>0</v>
      </c>
      <c r="H117" s="11">
        <f>IF(AND(COUNTRY_INFO!H117&gt;0,COUNTRY_INFO!H117&lt;4),IF(D117&gt;MAX('MDA1'!M117,'MDA2'!M117),MAX('MDA1'!M117,'MDA2'!M117),D117),0)</f>
        <v>0</v>
      </c>
      <c r="I117" s="87">
        <f>IF(AND(COUNTRY_INFO!H117&gt;0,COUNTRY_INFO!H117&lt;4), IF(G117/D117*100&lt;&gt;0, IF(G117/D117*100&gt;100,100,G117/D117*100), "-"),0)</f>
        <v>0</v>
      </c>
      <c r="J117" s="81">
        <f>COUNTRY_INFO!M117</f>
        <v>26753</v>
      </c>
      <c r="K117" s="74"/>
      <c r="L117" s="74"/>
      <c r="M117" s="11">
        <f>MAX('MDA1'!M117,MAX('MDA3'!I117,'MDA3'!L117)+MAX('MDA3'!J117,'MDA3'!M117))</f>
        <v>0</v>
      </c>
      <c r="N117" s="11">
        <f>IF(AND(COUNTRY_INFO!I117&gt;0,COUNTRY_INFO!I117&lt;4),IF(J117&gt;MAX('MDA1'!M117,MAX('MDA3'!I117,'MDA3'!L117)+MAX('MDA3'!J117,'MDA3'!M117)),MAX('MDA1'!M117,MAX('MDA3'!I117,'MDA3'!L117)+MAX('MDA3'!J117,'MDA3'!M117)),J117),0)</f>
        <v>0</v>
      </c>
      <c r="O117" s="87" t="str">
        <f>IF(AND(COUNTRY_INFO!I117&gt;0,COUNTRY_INFO!I117&lt;4), IF(M117/J117*100&lt;&gt;0, IF(M117/J117*100&gt;100,100,M117/J117*100), "-"),0)</f>
        <v>-</v>
      </c>
      <c r="P117" s="81">
        <f>COUNTRY_INFO!N117</f>
        <v>11504</v>
      </c>
      <c r="Q117" s="74"/>
      <c r="R117" s="74"/>
      <c r="S117" s="11">
        <f>SUM(MAX('MDA2'!J117, 'T1'!L117, MAX(T3_R1!K117, T3_R2!K117)), MAX('MDA1'!K117, 'MDA2'!K117, 'T1'!M117, MAX(T3_R1!L117, T3_R2!L117)), MAX('MDA1'!L117, 'MDA2'!L117, 'T1'!N117, MAX(T3_R1!M117, T3_R2!M117)))</f>
        <v>0</v>
      </c>
      <c r="T117" s="11">
        <f>IF(AND(COUNTRY_INFO!J117&gt;1,COUNTRY_INFO!J117&lt;4),IF(P117&gt;SUM(MAX('MDA2'!J117,MAX(T3_R1!K117,T3_R2!K117)),MAX('MDA1'!K117,'MDA2'!K117,'T1'!M117,MAX(T3_R1!L117,T3_R2!L117))),SUM(MAX('MDA2'!J117,MAX(T3_R1!K117,T3_R2!K117)),MAX('MDA1'!K117,'MDA2'!K117,'T1'!M117,MAX(T3_R1!L117,T3_R2!L117))),P117),0)</f>
        <v>0</v>
      </c>
      <c r="U117" s="87" t="str">
        <f>IF(AND(COUNTRY_INFO!J117&gt;1,COUNTRY_INFO!J117&lt;4), IF(S117/P117*100&lt;&gt;0, IF(T117/P117*100&gt;100,100,T117/P117*100), "-"),0)</f>
        <v>-</v>
      </c>
      <c r="V117" s="81">
        <f>COUNTRY_INFO!O117</f>
        <v>2472.0300000000002</v>
      </c>
      <c r="W117" s="74"/>
      <c r="X117" s="74"/>
      <c r="Y117" s="11">
        <f>MAX(SUM('T1'!L117:'T1'!N117),SUM('T2'!J117:'T2'!L117))</f>
        <v>0</v>
      </c>
      <c r="Z117" s="11">
        <f>IF(AND(COUNTRY_INFO!K117&gt;0,COUNTRY_INFO!K117&lt;4),IF(V117&gt;MAX('T1'!M117,'T2'!M117),MAX('T1'!M117,'T2'!M117),V117),0)</f>
        <v>0</v>
      </c>
      <c r="AA117" s="87" t="str">
        <f>IF(AND(COUNTRY_INFO!K117&gt;0,COUNTRY_INFO!K117&lt;4), IF(Y117/V117*100&lt;&gt;0, IF(Z117/V117*100&gt;100,100,Z117/V117*100), "-"),0)</f>
        <v>-</v>
      </c>
    </row>
    <row r="118" spans="1:27" x14ac:dyDescent="0.25">
      <c r="A118" s="10" t="str">
        <f>IF(COUNTRY_INFO!A118=0," ",COUNTRY_INFO!A118)</f>
        <v>Angola</v>
      </c>
      <c r="B118" s="10" t="str">
        <f>IF(COUNTRY_INFO!B118=0," ",COUNTRY_INFO!B118)</f>
        <v>LUNDA SUL</v>
      </c>
      <c r="C118" s="104" t="str">
        <f>IF(COUNTRY_INFO!C118=0," ",COUNTRY_INFO!C118)</f>
        <v>MUCONDA</v>
      </c>
      <c r="D118" s="81" t="str">
        <f>COUNTRY_INFO!L118</f>
        <v>Unknown</v>
      </c>
      <c r="E118" s="74"/>
      <c r="F118" s="74"/>
      <c r="G118" s="11">
        <f>MAX('MDA1'!M118,'MDA2'!M118)</f>
        <v>0</v>
      </c>
      <c r="H118" s="11">
        <f>IF(AND(COUNTRY_INFO!H118&gt;0,COUNTRY_INFO!H118&lt;4),IF(D118&gt;MAX('MDA1'!M118,'MDA2'!M118),MAX('MDA1'!M118,'MDA2'!M118),D118),0)</f>
        <v>0</v>
      </c>
      <c r="I118" s="87">
        <f>IF(AND(COUNTRY_INFO!H118&gt;0,COUNTRY_INFO!H118&lt;4), IF(G118/D118*100&lt;&gt;0, IF(G118/D118*100&gt;100,100,G118/D118*100), "-"),0)</f>
        <v>0</v>
      </c>
      <c r="J118" s="81">
        <f>COUNTRY_INFO!M118</f>
        <v>35252</v>
      </c>
      <c r="K118" s="74"/>
      <c r="L118" s="74"/>
      <c r="M118" s="11">
        <f>MAX('MDA1'!M118,MAX('MDA3'!I118,'MDA3'!L118)+MAX('MDA3'!J118,'MDA3'!M118))</f>
        <v>0</v>
      </c>
      <c r="N118" s="11">
        <f>IF(AND(COUNTRY_INFO!I118&gt;0,COUNTRY_INFO!I118&lt;4),IF(J118&gt;MAX('MDA1'!M118,MAX('MDA3'!I118,'MDA3'!L118)+MAX('MDA3'!J118,'MDA3'!M118)),MAX('MDA1'!M118,MAX('MDA3'!I118,'MDA3'!L118)+MAX('MDA3'!J118,'MDA3'!M118)),J118),0)</f>
        <v>0</v>
      </c>
      <c r="O118" s="87" t="str">
        <f>IF(AND(COUNTRY_INFO!I118&gt;0,COUNTRY_INFO!I118&lt;4), IF(M118/J118*100&lt;&gt;0, IF(M118/J118*100&gt;100,100,M118/J118*100), "-"),0)</f>
        <v>-</v>
      </c>
      <c r="P118" s="81">
        <f>COUNTRY_INFO!N118</f>
        <v>15159</v>
      </c>
      <c r="Q118" s="74"/>
      <c r="R118" s="74"/>
      <c r="S118" s="11">
        <f>SUM(MAX('MDA2'!J118, 'T1'!L118, MAX(T3_R1!K118, T3_R2!K118)), MAX('MDA1'!K118, 'MDA2'!K118, 'T1'!M118, MAX(T3_R1!L118, T3_R2!L118)), MAX('MDA1'!L118, 'MDA2'!L118, 'T1'!N118, MAX(T3_R1!M118, T3_R2!M118)))</f>
        <v>0</v>
      </c>
      <c r="T118" s="11">
        <f>IF(AND(COUNTRY_INFO!J118&gt;1,COUNTRY_INFO!J118&lt;4),IF(P118&gt;SUM(MAX('MDA2'!J118,MAX(T3_R1!K118,T3_R2!K118)),MAX('MDA1'!K118,'MDA2'!K118,'T1'!M118,MAX(T3_R1!L118,T3_R2!L118))),SUM(MAX('MDA2'!J118,MAX(T3_R1!K118,T3_R2!K118)),MAX('MDA1'!K118,'MDA2'!K118,'T1'!M118,MAX(T3_R1!L118,T3_R2!L118))),P118),0)</f>
        <v>0</v>
      </c>
      <c r="U118" s="87" t="str">
        <f>IF(AND(COUNTRY_INFO!J118&gt;1,COUNTRY_INFO!J118&lt;4), IF(S118/P118*100&lt;&gt;0, IF(T118/P118*100&gt;100,100,T118/P118*100), "-"),0)</f>
        <v>-</v>
      </c>
      <c r="V118" s="81">
        <f>COUNTRY_INFO!O118</f>
        <v>3257.4300000000003</v>
      </c>
      <c r="W118" s="74"/>
      <c r="X118" s="74"/>
      <c r="Y118" s="11">
        <f>MAX(SUM('T1'!L118:'T1'!N118),SUM('T2'!J118:'T2'!L118))</f>
        <v>0</v>
      </c>
      <c r="Z118" s="11">
        <f>IF(AND(COUNTRY_INFO!K118&gt;0,COUNTRY_INFO!K118&lt;4),IF(V118&gt;MAX('T1'!M118,'T2'!M118),MAX('T1'!M118,'T2'!M118),V118),0)</f>
        <v>0</v>
      </c>
      <c r="AA118" s="87" t="str">
        <f>IF(AND(COUNTRY_INFO!K118&gt;0,COUNTRY_INFO!K118&lt;4), IF(Y118/V118*100&lt;&gt;0, IF(Z118/V118*100&gt;100,100,Z118/V118*100), "-"),0)</f>
        <v>-</v>
      </c>
    </row>
    <row r="119" spans="1:27" x14ac:dyDescent="0.25">
      <c r="A119" s="10" t="str">
        <f>IF(COUNTRY_INFO!A119=0," ",COUNTRY_INFO!A119)</f>
        <v>Angola</v>
      </c>
      <c r="B119" s="10" t="str">
        <f>IF(COUNTRY_INFO!B119=0," ",COUNTRY_INFO!B119)</f>
        <v>LUNDA SUL</v>
      </c>
      <c r="C119" s="104" t="str">
        <f>IF(COUNTRY_INFO!C119=0," ",COUNTRY_INFO!C119)</f>
        <v>SAURIMO</v>
      </c>
      <c r="D119" s="81" t="str">
        <f>COUNTRY_INFO!L119</f>
        <v>Unknown</v>
      </c>
      <c r="E119" s="74"/>
      <c r="F119" s="74"/>
      <c r="G119" s="11">
        <f>MAX('MDA1'!M119,'MDA2'!M119)</f>
        <v>0</v>
      </c>
      <c r="H119" s="11">
        <f>IF(AND(COUNTRY_INFO!H119&gt;0,COUNTRY_INFO!H119&lt;4),IF(D119&gt;MAX('MDA1'!M119,'MDA2'!M119),MAX('MDA1'!M119,'MDA2'!M119),D119),0)</f>
        <v>0</v>
      </c>
      <c r="I119" s="87">
        <f>IF(AND(COUNTRY_INFO!H119&gt;0,COUNTRY_INFO!H119&lt;4), IF(G119/D119*100&lt;&gt;0, IF(G119/D119*100&gt;100,100,G119/D119*100), "-"),0)</f>
        <v>0</v>
      </c>
      <c r="J119" s="81">
        <f>COUNTRY_INFO!M119</f>
        <v>423548</v>
      </c>
      <c r="K119" s="74"/>
      <c r="L119" s="74"/>
      <c r="M119" s="11">
        <f>MAX('MDA1'!M119,MAX('MDA3'!I119,'MDA3'!L119)+MAX('MDA3'!J119,'MDA3'!M119))</f>
        <v>0</v>
      </c>
      <c r="N119" s="11">
        <f>IF(AND(COUNTRY_INFO!I119&gt;0,COUNTRY_INFO!I119&lt;4),IF(J119&gt;MAX('MDA1'!M119,MAX('MDA3'!I119,'MDA3'!L119)+MAX('MDA3'!J119,'MDA3'!M119)),MAX('MDA1'!M119,MAX('MDA3'!I119,'MDA3'!L119)+MAX('MDA3'!J119,'MDA3'!M119)),J119),0)</f>
        <v>0</v>
      </c>
      <c r="O119" s="87" t="str">
        <f>IF(AND(COUNTRY_INFO!I119&gt;0,COUNTRY_INFO!I119&lt;4), IF(M119/J119*100&lt;&gt;0, IF(M119/J119*100&gt;100,100,M119/J119*100), "-"),0)</f>
        <v>-</v>
      </c>
      <c r="P119" s="81">
        <f>COUNTRY_INFO!N119</f>
        <v>182125</v>
      </c>
      <c r="Q119" s="74"/>
      <c r="R119" s="74"/>
      <c r="S119" s="11">
        <f>SUM(MAX('MDA2'!J119, 'T1'!L119, MAX(T3_R1!K119, T3_R2!K119)), MAX('MDA1'!K119, 'MDA2'!K119, 'T1'!M119, MAX(T3_R1!L119, T3_R2!L119)), MAX('MDA1'!L119, 'MDA2'!L119, 'T1'!N119, MAX(T3_R1!M119, T3_R2!M119)))</f>
        <v>0</v>
      </c>
      <c r="T119" s="11">
        <f>IF(AND(COUNTRY_INFO!J119&gt;1,COUNTRY_INFO!J119&lt;4),IF(P119&gt;SUM(MAX('MDA2'!J119,MAX(T3_R1!K119,T3_R2!K119)),MAX('MDA1'!K119,'MDA2'!K119,'T1'!M119,MAX(T3_R1!L119,T3_R2!L119))),SUM(MAX('MDA2'!J119,MAX(T3_R1!K119,T3_R2!K119)),MAX('MDA1'!K119,'MDA2'!K119,'T1'!M119,MAX(T3_R1!L119,T3_R2!L119))),P119),0)</f>
        <v>0</v>
      </c>
      <c r="U119" s="87" t="str">
        <f>IF(AND(COUNTRY_INFO!J119&gt;1,COUNTRY_INFO!J119&lt;4), IF(S119/P119*100&lt;&gt;0, IF(T119/P119*100&gt;100,100,T119/P119*100), "-"),0)</f>
        <v>-</v>
      </c>
      <c r="V119" s="81">
        <f>COUNTRY_INFO!O119</f>
        <v>39135.69</v>
      </c>
      <c r="W119" s="74"/>
      <c r="X119" s="74"/>
      <c r="Y119" s="11">
        <f>MAX(SUM('T1'!L119:'T1'!N119),SUM('T2'!J119:'T2'!L119))</f>
        <v>0</v>
      </c>
      <c r="Z119" s="11">
        <f>IF(AND(COUNTRY_INFO!K119&gt;0,COUNTRY_INFO!K119&lt;4),IF(V119&gt;MAX('T1'!M119,'T2'!M119),MAX('T1'!M119,'T2'!M119),V119),0)</f>
        <v>0</v>
      </c>
      <c r="AA119" s="87" t="str">
        <f>IF(AND(COUNTRY_INFO!K119&gt;0,COUNTRY_INFO!K119&lt;4), IF(Y119/V119*100&lt;&gt;0, IF(Z119/V119*100&gt;100,100,Z119/V119*100), "-"),0)</f>
        <v>-</v>
      </c>
    </row>
    <row r="120" spans="1:27" x14ac:dyDescent="0.25">
      <c r="A120" s="10" t="str">
        <f>IF(COUNTRY_INFO!A120=0," ",COUNTRY_INFO!A120)</f>
        <v>Angola</v>
      </c>
      <c r="B120" s="10" t="str">
        <f>IF(COUNTRY_INFO!B120=0," ",COUNTRY_INFO!B120)</f>
        <v>MALANGE</v>
      </c>
      <c r="C120" s="104" t="str">
        <f>IF(COUNTRY_INFO!C120=0," ",COUNTRY_INFO!C120)</f>
        <v>CACULAMA (Mukari)</v>
      </c>
      <c r="D120" s="81" t="str">
        <f>COUNTRY_INFO!L120</f>
        <v>Unknown</v>
      </c>
      <c r="E120" s="74"/>
      <c r="F120" s="74"/>
      <c r="G120" s="11">
        <f>MAX('MDA1'!M120,'MDA2'!M120)</f>
        <v>0</v>
      </c>
      <c r="H120" s="11">
        <f>IF(AND(COUNTRY_INFO!H120&gt;0,COUNTRY_INFO!H120&lt;4),IF(D120&gt;MAX('MDA1'!M120,'MDA2'!M120),MAX('MDA1'!M120,'MDA2'!M120),D120),0)</f>
        <v>0</v>
      </c>
      <c r="I120" s="87">
        <f>IF(AND(COUNTRY_INFO!H120&gt;0,COUNTRY_INFO!H120&lt;4), IF(G120/D120*100&lt;&gt;0, IF(G120/D120*100&gt;100,100,G120/D120*100), "-"),0)</f>
        <v>0</v>
      </c>
      <c r="J120" s="81">
        <f>COUNTRY_INFO!M120</f>
        <v>0</v>
      </c>
      <c r="K120" s="74"/>
      <c r="L120" s="74"/>
      <c r="M120" s="11">
        <f>MAX('MDA1'!M120,MAX('MDA3'!I120,'MDA3'!L120)+MAX('MDA3'!J120,'MDA3'!M120))</f>
        <v>0</v>
      </c>
      <c r="N120" s="11">
        <f>IF(AND(COUNTRY_INFO!I120&gt;0,COUNTRY_INFO!I120&lt;4),IF(J120&gt;MAX('MDA1'!M120,MAX('MDA3'!I120,'MDA3'!L120)+MAX('MDA3'!J120,'MDA3'!M120)),MAX('MDA1'!M120,MAX('MDA3'!I120,'MDA3'!L120)+MAX('MDA3'!J120,'MDA3'!M120)),J120),0)</f>
        <v>0</v>
      </c>
      <c r="O120" s="87">
        <f>IF(AND(COUNTRY_INFO!I120&gt;0,COUNTRY_INFO!I120&lt;4), IF(M120/J120*100&lt;&gt;0, IF(M120/J120*100&gt;100,100,M120/J120*100), "-"),0)</f>
        <v>0</v>
      </c>
      <c r="P120" s="81">
        <f>COUNTRY_INFO!N120</f>
        <v>12486</v>
      </c>
      <c r="Q120" s="74"/>
      <c r="R120" s="74"/>
      <c r="S120" s="11">
        <f>SUM(MAX('MDA2'!J120, 'T1'!L120, MAX(T3_R1!K120, T3_R2!K120)), MAX('MDA1'!K120, 'MDA2'!K120, 'T1'!M120, MAX(T3_R1!L120, T3_R2!L120)), MAX('MDA1'!L120, 'MDA2'!L120, 'T1'!N120, MAX(T3_R1!M120, T3_R2!M120)))</f>
        <v>0</v>
      </c>
      <c r="T120" s="11">
        <f>IF(AND(COUNTRY_INFO!J120&gt;1,COUNTRY_INFO!J120&lt;4),IF(P120&gt;SUM(MAX('MDA2'!J120,MAX(T3_R1!K120,T3_R2!K120)),MAX('MDA1'!K120,'MDA2'!K120,'T1'!M120,MAX(T3_R1!L120,T3_R2!L120))),SUM(MAX('MDA2'!J120,MAX(T3_R1!K120,T3_R2!K120)),MAX('MDA1'!K120,'MDA2'!K120,'T1'!M120,MAX(T3_R1!L120,T3_R2!L120))),P120),0)</f>
        <v>0</v>
      </c>
      <c r="U120" s="87" t="str">
        <f>IF(AND(COUNTRY_INFO!J120&gt;1,COUNTRY_INFO!J120&lt;4), IF(S120/P120*100&lt;&gt;0, IF(T120/P120*100&gt;100,100,T120/P120*100), "-"),0)</f>
        <v>-</v>
      </c>
      <c r="V120" s="81">
        <f>COUNTRY_INFO!O120</f>
        <v>7143</v>
      </c>
      <c r="W120" s="74"/>
      <c r="X120" s="74"/>
      <c r="Y120" s="11">
        <f>MAX(SUM('T1'!L120:'T1'!N120),SUM('T2'!J120:'T2'!L120))</f>
        <v>0</v>
      </c>
      <c r="Z120" s="11">
        <f>IF(AND(COUNTRY_INFO!K120&gt;0,COUNTRY_INFO!K120&lt;4),IF(V120&gt;MAX('T1'!M120,'T2'!M120),MAX('T1'!M120,'T2'!M120),V120),0)</f>
        <v>0</v>
      </c>
      <c r="AA120" s="87" t="str">
        <f>IF(AND(COUNTRY_INFO!K120&gt;0,COUNTRY_INFO!K120&lt;4), IF(Y120/V120*100&lt;&gt;0, IF(Z120/V120*100&gt;100,100,Z120/V120*100), "-"),0)</f>
        <v>-</v>
      </c>
    </row>
    <row r="121" spans="1:27" x14ac:dyDescent="0.25">
      <c r="A121" s="10" t="str">
        <f>IF(COUNTRY_INFO!A121=0," ",COUNTRY_INFO!A121)</f>
        <v>Angola</v>
      </c>
      <c r="B121" s="10" t="str">
        <f>IF(COUNTRY_INFO!B121=0," ",COUNTRY_INFO!B121)</f>
        <v>MALANGE</v>
      </c>
      <c r="C121" s="104" t="str">
        <f>IF(COUNTRY_INFO!C121=0," ",COUNTRY_INFO!C121)</f>
        <v>CACUSO</v>
      </c>
      <c r="D121" s="81" t="str">
        <f>COUNTRY_INFO!L121</f>
        <v>Unknown</v>
      </c>
      <c r="E121" s="74"/>
      <c r="F121" s="74"/>
      <c r="G121" s="11">
        <f>MAX('MDA1'!M121,'MDA2'!M121)</f>
        <v>0</v>
      </c>
      <c r="H121" s="11">
        <f>IF(AND(COUNTRY_INFO!H121&gt;0,COUNTRY_INFO!H121&lt;4),IF(D121&gt;MAX('MDA1'!M121,'MDA2'!M121),MAX('MDA1'!M121,'MDA2'!M121),D121),0)</f>
        <v>0</v>
      </c>
      <c r="I121" s="87">
        <f>IF(AND(COUNTRY_INFO!H121&gt;0,COUNTRY_INFO!H121&lt;4), IF(G121/D121*100&lt;&gt;0, IF(G121/D121*100&gt;100,100,G121/D121*100), "-"),0)</f>
        <v>0</v>
      </c>
      <c r="J121" s="81">
        <f>COUNTRY_INFO!M121</f>
        <v>0</v>
      </c>
      <c r="K121" s="74"/>
      <c r="L121" s="74"/>
      <c r="M121" s="11">
        <f>MAX('MDA1'!M121,MAX('MDA3'!I121,'MDA3'!L121)+MAX('MDA3'!J121,'MDA3'!M121))</f>
        <v>0</v>
      </c>
      <c r="N121" s="11">
        <f>IF(AND(COUNTRY_INFO!I121&gt;0,COUNTRY_INFO!I121&lt;4),IF(J121&gt;MAX('MDA1'!M121,MAX('MDA3'!I121,'MDA3'!L121)+MAX('MDA3'!J121,'MDA3'!M121)),MAX('MDA1'!M121,MAX('MDA3'!I121,'MDA3'!L121)+MAX('MDA3'!J121,'MDA3'!M121)),J121),0)</f>
        <v>0</v>
      </c>
      <c r="O121" s="87">
        <f>IF(AND(COUNTRY_INFO!I121&gt;0,COUNTRY_INFO!I121&lt;4), IF(M121/J121*100&lt;&gt;0, IF(M121/J121*100&gt;100,100,M121/J121*100), "-"),0)</f>
        <v>0</v>
      </c>
      <c r="P121" s="81">
        <f>COUNTRY_INFO!N121</f>
        <v>30762</v>
      </c>
      <c r="Q121" s="74"/>
      <c r="R121" s="74"/>
      <c r="S121" s="11">
        <f>SUM(MAX('MDA2'!J121, 'T1'!L121, MAX(T3_R1!K121, T3_R2!K121)), MAX('MDA1'!K121, 'MDA2'!K121, 'T1'!M121, MAX(T3_R1!L121, T3_R2!L121)), MAX('MDA1'!L121, 'MDA2'!L121, 'T1'!N121, MAX(T3_R1!M121, T3_R2!M121)))</f>
        <v>0</v>
      </c>
      <c r="T121" s="11">
        <f>IF(AND(COUNTRY_INFO!J121&gt;1,COUNTRY_INFO!J121&lt;4),IF(P121&gt;SUM(MAX('MDA2'!J121,MAX(T3_R1!K121,T3_R2!K121)),MAX('MDA1'!K121,'MDA2'!K121,'T1'!M121,MAX(T3_R1!L121,T3_R2!L121))),SUM(MAX('MDA2'!J121,MAX(T3_R1!K121,T3_R2!K121)),MAX('MDA1'!K121,'MDA2'!K121,'T1'!M121,MAX(T3_R1!L121,T3_R2!L121))),P121),0)</f>
        <v>0</v>
      </c>
      <c r="U121" s="87" t="str">
        <f>IF(AND(COUNTRY_INFO!J121&gt;1,COUNTRY_INFO!J121&lt;4), IF(S121/P121*100&lt;&gt;0, IF(T121/P121*100&gt;100,100,T121/P121*100), "-"),0)</f>
        <v>-</v>
      </c>
      <c r="V121" s="81">
        <f>COUNTRY_INFO!O121</f>
        <v>17598.900000000001</v>
      </c>
      <c r="W121" s="74"/>
      <c r="X121" s="74"/>
      <c r="Y121" s="11">
        <f>MAX(SUM('T1'!L121:'T1'!N121),SUM('T2'!J121:'T2'!L121))</f>
        <v>0</v>
      </c>
      <c r="Z121" s="11">
        <f>IF(AND(COUNTRY_INFO!K121&gt;0,COUNTRY_INFO!K121&lt;4),IF(V121&gt;MAX('T1'!M121,'T2'!M121),MAX('T1'!M121,'T2'!M121),V121),0)</f>
        <v>0</v>
      </c>
      <c r="AA121" s="87" t="str">
        <f>IF(AND(COUNTRY_INFO!K121&gt;0,COUNTRY_INFO!K121&lt;4), IF(Y121/V121*100&lt;&gt;0, IF(Z121/V121*100&gt;100,100,Z121/V121*100), "-"),0)</f>
        <v>-</v>
      </c>
    </row>
    <row r="122" spans="1:27" x14ac:dyDescent="0.25">
      <c r="A122" s="10" t="str">
        <f>IF(COUNTRY_INFO!A122=0," ",COUNTRY_INFO!A122)</f>
        <v>Angola</v>
      </c>
      <c r="B122" s="10" t="str">
        <f>IF(COUNTRY_INFO!B122=0," ",COUNTRY_INFO!B122)</f>
        <v>MALANGE</v>
      </c>
      <c r="C122" s="104" t="str">
        <f>IF(COUNTRY_INFO!C122=0," ",COUNTRY_INFO!C122)</f>
        <v>CAMBUNDI CATEMBO</v>
      </c>
      <c r="D122" s="81" t="str">
        <f>COUNTRY_INFO!L122</f>
        <v>Unknown</v>
      </c>
      <c r="E122" s="74"/>
      <c r="F122" s="74"/>
      <c r="G122" s="11">
        <f>MAX('MDA1'!M122,'MDA2'!M122)</f>
        <v>0</v>
      </c>
      <c r="H122" s="11">
        <f>IF(AND(COUNTRY_INFO!H122&gt;0,COUNTRY_INFO!H122&lt;4),IF(D122&gt;MAX('MDA1'!M122,'MDA2'!M122),MAX('MDA1'!M122,'MDA2'!M122),D122),0)</f>
        <v>0</v>
      </c>
      <c r="I122" s="87">
        <f>IF(AND(COUNTRY_INFO!H122&gt;0,COUNTRY_INFO!H122&lt;4), IF(G122/D122*100&lt;&gt;0, IF(G122/D122*100&gt;100,100,G122/D122*100), "-"),0)</f>
        <v>0</v>
      </c>
      <c r="J122" s="81">
        <f>COUNTRY_INFO!M122</f>
        <v>0</v>
      </c>
      <c r="K122" s="74"/>
      <c r="L122" s="74"/>
      <c r="M122" s="11">
        <f>MAX('MDA1'!M122,MAX('MDA3'!I122,'MDA3'!L122)+MAX('MDA3'!J122,'MDA3'!M122))</f>
        <v>0</v>
      </c>
      <c r="N122" s="11">
        <f>IF(AND(COUNTRY_INFO!I122&gt;0,COUNTRY_INFO!I122&lt;4),IF(J122&gt;MAX('MDA1'!M122,MAX('MDA3'!I122,'MDA3'!L122)+MAX('MDA3'!J122,'MDA3'!M122)),MAX('MDA1'!M122,MAX('MDA3'!I122,'MDA3'!L122)+MAX('MDA3'!J122,'MDA3'!M122)),J122),0)</f>
        <v>0</v>
      </c>
      <c r="O122" s="87">
        <f>IF(AND(COUNTRY_INFO!I122&gt;0,COUNTRY_INFO!I122&lt;4), IF(M122/J122*100&lt;&gt;0, IF(M122/J122*100&gt;100,100,M122/J122*100), "-"),0)</f>
        <v>0</v>
      </c>
      <c r="P122" s="81">
        <f>COUNTRY_INFO!N122</f>
        <v>19014</v>
      </c>
      <c r="Q122" s="74"/>
      <c r="R122" s="74"/>
      <c r="S122" s="11">
        <f>SUM(MAX('MDA2'!J122, 'T1'!L122, MAX(T3_R1!K122, T3_R2!K122)), MAX('MDA1'!K122, 'MDA2'!K122, 'T1'!M122, MAX(T3_R1!L122, T3_R2!L122)), MAX('MDA1'!L122, 'MDA2'!L122, 'T1'!N122, MAX(T3_R1!M122, T3_R2!M122)))</f>
        <v>0</v>
      </c>
      <c r="T122" s="11">
        <f>IF(AND(COUNTRY_INFO!J122&gt;1,COUNTRY_INFO!J122&lt;4),IF(P122&gt;SUM(MAX('MDA2'!J122,MAX(T3_R1!K122,T3_R2!K122)),MAX('MDA1'!K122,'MDA2'!K122,'T1'!M122,MAX(T3_R1!L122,T3_R2!L122))),SUM(MAX('MDA2'!J122,MAX(T3_R1!K122,T3_R2!K122)),MAX('MDA1'!K122,'MDA2'!K122,'T1'!M122,MAX(T3_R1!L122,T3_R2!L122))),P122),0)</f>
        <v>0</v>
      </c>
      <c r="U122" s="87" t="str">
        <f>IF(AND(COUNTRY_INFO!J122&gt;1,COUNTRY_INFO!J122&lt;4), IF(S122/P122*100&lt;&gt;0, IF(T122/P122*100&gt;100,100,T122/P122*100), "-"),0)</f>
        <v>-</v>
      </c>
      <c r="V122" s="81">
        <f>COUNTRY_INFO!O122</f>
        <v>10877.7</v>
      </c>
      <c r="W122" s="74"/>
      <c r="X122" s="74"/>
      <c r="Y122" s="11">
        <f>MAX(SUM('T1'!L122:'T1'!N122),SUM('T2'!J122:'T2'!L122))</f>
        <v>0</v>
      </c>
      <c r="Z122" s="11">
        <f>IF(AND(COUNTRY_INFO!K122&gt;0,COUNTRY_INFO!K122&lt;4),IF(V122&gt;MAX('T1'!M122,'T2'!M122),MAX('T1'!M122,'T2'!M122),V122),0)</f>
        <v>0</v>
      </c>
      <c r="AA122" s="87" t="str">
        <f>IF(AND(COUNTRY_INFO!K122&gt;0,COUNTRY_INFO!K122&lt;4), IF(Y122/V122*100&lt;&gt;0, IF(Z122/V122*100&gt;100,100,Z122/V122*100), "-"),0)</f>
        <v>-</v>
      </c>
    </row>
    <row r="123" spans="1:27" x14ac:dyDescent="0.25">
      <c r="A123" s="10" t="str">
        <f>IF(COUNTRY_INFO!A123=0," ",COUNTRY_INFO!A123)</f>
        <v>Angola</v>
      </c>
      <c r="B123" s="10" t="str">
        <f>IF(COUNTRY_INFO!B123=0," ",COUNTRY_INFO!B123)</f>
        <v>MALANGE</v>
      </c>
      <c r="C123" s="104" t="str">
        <f>IF(COUNTRY_INFO!C123=0," ",COUNTRY_INFO!C123)</f>
        <v>CANGANDALA</v>
      </c>
      <c r="D123" s="81" t="str">
        <f>COUNTRY_INFO!L123</f>
        <v>Unknown</v>
      </c>
      <c r="E123" s="74"/>
      <c r="F123" s="74"/>
      <c r="G123" s="11">
        <f>MAX('MDA1'!M123,'MDA2'!M123)</f>
        <v>0</v>
      </c>
      <c r="H123" s="11">
        <f>IF(AND(COUNTRY_INFO!H123&gt;0,COUNTRY_INFO!H123&lt;4),IF(D123&gt;MAX('MDA1'!M123,'MDA2'!M123),MAX('MDA1'!M123,'MDA2'!M123),D123),0)</f>
        <v>0</v>
      </c>
      <c r="I123" s="87">
        <f>IF(AND(COUNTRY_INFO!H123&gt;0,COUNTRY_INFO!H123&lt;4), IF(G123/D123*100&lt;&gt;0, IF(G123/D123*100&gt;100,100,G123/D123*100), "-"),0)</f>
        <v>0</v>
      </c>
      <c r="J123" s="81">
        <f>COUNTRY_INFO!M123</f>
        <v>0</v>
      </c>
      <c r="K123" s="74"/>
      <c r="L123" s="74"/>
      <c r="M123" s="11">
        <f>MAX('MDA1'!M123,MAX('MDA3'!I123,'MDA3'!L123)+MAX('MDA3'!J123,'MDA3'!M123))</f>
        <v>0</v>
      </c>
      <c r="N123" s="11">
        <f>IF(AND(COUNTRY_INFO!I123&gt;0,COUNTRY_INFO!I123&lt;4),IF(J123&gt;MAX('MDA1'!M123,MAX('MDA3'!I123,'MDA3'!L123)+MAX('MDA3'!J123,'MDA3'!M123)),MAX('MDA1'!M123,MAX('MDA3'!I123,'MDA3'!L123)+MAX('MDA3'!J123,'MDA3'!M123)),J123),0)</f>
        <v>0</v>
      </c>
      <c r="O123" s="87">
        <f>IF(AND(COUNTRY_INFO!I123&gt;0,COUNTRY_INFO!I123&lt;4), IF(M123/J123*100&lt;&gt;0, IF(M123/J123*100&gt;100,100,M123/J123*100), "-"),0)</f>
        <v>0</v>
      </c>
      <c r="P123" s="81">
        <f>COUNTRY_INFO!N123</f>
        <v>18857</v>
      </c>
      <c r="Q123" s="74"/>
      <c r="R123" s="74"/>
      <c r="S123" s="11">
        <f>SUM(MAX('MDA2'!J123, 'T1'!L123, MAX(T3_R1!K123, T3_R2!K123)), MAX('MDA1'!K123, 'MDA2'!K123, 'T1'!M123, MAX(T3_R1!L123, T3_R2!L123)), MAX('MDA1'!L123, 'MDA2'!L123, 'T1'!N123, MAX(T3_R1!M123, T3_R2!M123)))</f>
        <v>0</v>
      </c>
      <c r="T123" s="11">
        <f>IF(AND(COUNTRY_INFO!J123&gt;1,COUNTRY_INFO!J123&lt;4),IF(P123&gt;SUM(MAX('MDA2'!J123,MAX(T3_R1!K123,T3_R2!K123)),MAX('MDA1'!K123,'MDA2'!K123,'T1'!M123,MAX(T3_R1!L123,T3_R2!L123))),SUM(MAX('MDA2'!J123,MAX(T3_R1!K123,T3_R2!K123)),MAX('MDA1'!K123,'MDA2'!K123,'T1'!M123,MAX(T3_R1!L123,T3_R2!L123))),P123),0)</f>
        <v>0</v>
      </c>
      <c r="U123" s="87" t="str">
        <f>IF(AND(COUNTRY_INFO!J123&gt;1,COUNTRY_INFO!J123&lt;4), IF(S123/P123*100&lt;&gt;0, IF(T123/P123*100&gt;100,100,T123/P123*100), "-"),0)</f>
        <v>-</v>
      </c>
      <c r="V123" s="81">
        <f>COUNTRY_INFO!O123</f>
        <v>10788.1</v>
      </c>
      <c r="W123" s="74"/>
      <c r="X123" s="74"/>
      <c r="Y123" s="11">
        <f>MAX(SUM('T1'!L123:'T1'!N123),SUM('T2'!J123:'T2'!L123))</f>
        <v>0</v>
      </c>
      <c r="Z123" s="11">
        <f>IF(AND(COUNTRY_INFO!K123&gt;0,COUNTRY_INFO!K123&lt;4),IF(V123&gt;MAX('T1'!M123,'T2'!M123),MAX('T1'!M123,'T2'!M123),V123),0)</f>
        <v>0</v>
      </c>
      <c r="AA123" s="87" t="str">
        <f>IF(AND(COUNTRY_INFO!K123&gt;0,COUNTRY_INFO!K123&lt;4), IF(Y123/V123*100&lt;&gt;0, IF(Z123/V123*100&gt;100,100,Z123/V123*100), "-"),0)</f>
        <v>-</v>
      </c>
    </row>
    <row r="124" spans="1:27" x14ac:dyDescent="0.25">
      <c r="A124" s="10" t="str">
        <f>IF(COUNTRY_INFO!A124=0," ",COUNTRY_INFO!A124)</f>
        <v>Angola</v>
      </c>
      <c r="B124" s="10" t="str">
        <f>IF(COUNTRY_INFO!B124=0," ",COUNTRY_INFO!B124)</f>
        <v>MALANGE</v>
      </c>
      <c r="C124" s="104" t="str">
        <f>IF(COUNTRY_INFO!C124=0," ",COUNTRY_INFO!C124)</f>
        <v>KAHOMBO</v>
      </c>
      <c r="D124" s="81" t="str">
        <f>COUNTRY_INFO!L124</f>
        <v>Unknown</v>
      </c>
      <c r="E124" s="74"/>
      <c r="F124" s="74"/>
      <c r="G124" s="11">
        <f>MAX('MDA1'!M124,'MDA2'!M124)</f>
        <v>0</v>
      </c>
      <c r="H124" s="11">
        <f>IF(AND(COUNTRY_INFO!H124&gt;0,COUNTRY_INFO!H124&lt;4),IF(D124&gt;MAX('MDA1'!M124,'MDA2'!M124),MAX('MDA1'!M124,'MDA2'!M124),D124),0)</f>
        <v>0</v>
      </c>
      <c r="I124" s="87">
        <f>IF(AND(COUNTRY_INFO!H124&gt;0,COUNTRY_INFO!H124&lt;4), IF(G124/D124*100&lt;&gt;0, IF(G124/D124*100&gt;100,100,G124/D124*100), "-"),0)</f>
        <v>0</v>
      </c>
      <c r="J124" s="81">
        <f>COUNTRY_INFO!M124</f>
        <v>22115</v>
      </c>
      <c r="K124" s="74"/>
      <c r="L124" s="74"/>
      <c r="M124" s="11">
        <f>MAX('MDA1'!M124,MAX('MDA3'!I124,'MDA3'!L124)+MAX('MDA3'!J124,'MDA3'!M124))</f>
        <v>0</v>
      </c>
      <c r="N124" s="11">
        <f>IF(AND(COUNTRY_INFO!I124&gt;0,COUNTRY_INFO!I124&lt;4),IF(J124&gt;MAX('MDA1'!M124,MAX('MDA3'!I124,'MDA3'!L124)+MAX('MDA3'!J124,'MDA3'!M124)),MAX('MDA1'!M124,MAX('MDA3'!I124,'MDA3'!L124)+MAX('MDA3'!J124,'MDA3'!M124)),J124),0)</f>
        <v>0</v>
      </c>
      <c r="O124" s="87" t="str">
        <f>IF(AND(COUNTRY_INFO!I124&gt;0,COUNTRY_INFO!I124&lt;4), IF(M124/J124*100&lt;&gt;0, IF(M124/J124*100&gt;100,100,M124/J124*100), "-"),0)</f>
        <v>-</v>
      </c>
      <c r="P124" s="81">
        <f>COUNTRY_INFO!N124</f>
        <v>9509</v>
      </c>
      <c r="Q124" s="74"/>
      <c r="R124" s="74"/>
      <c r="S124" s="11">
        <f>SUM(MAX('MDA2'!J124, 'T1'!L124, MAX(T3_R1!K124, T3_R2!K124)), MAX('MDA1'!K124, 'MDA2'!K124, 'T1'!M124, MAX(T3_R1!L124, T3_R2!L124)), MAX('MDA1'!L124, 'MDA2'!L124, 'T1'!N124, MAX(T3_R1!M124, T3_R2!M124)))</f>
        <v>0</v>
      </c>
      <c r="T124" s="11">
        <f>IF(AND(COUNTRY_INFO!J124&gt;1,COUNTRY_INFO!J124&lt;4),IF(P124&gt;SUM(MAX('MDA2'!J124,MAX(T3_R1!K124,T3_R2!K124)),MAX('MDA1'!K124,'MDA2'!K124,'T1'!M124,MAX(T3_R1!L124,T3_R2!L124))),SUM(MAX('MDA2'!J124,MAX(T3_R1!K124,T3_R2!K124)),MAX('MDA1'!K124,'MDA2'!K124,'T1'!M124,MAX(T3_R1!L124,T3_R2!L124))),P124),0)</f>
        <v>0</v>
      </c>
      <c r="U124" s="87" t="str">
        <f>IF(AND(COUNTRY_INFO!J124&gt;1,COUNTRY_INFO!J124&lt;4), IF(S124/P124*100&lt;&gt;0, IF(T124/P124*100&gt;100,100,T124/P124*100), "-"),0)</f>
        <v>-</v>
      </c>
      <c r="V124" s="81">
        <f>COUNTRY_INFO!O124</f>
        <v>5440.2000000000007</v>
      </c>
      <c r="W124" s="74"/>
      <c r="X124" s="74"/>
      <c r="Y124" s="11">
        <f>MAX(SUM('T1'!L124:'T1'!N124),SUM('T2'!J124:'T2'!L124))</f>
        <v>0</v>
      </c>
      <c r="Z124" s="11">
        <f>IF(AND(COUNTRY_INFO!K124&gt;0,COUNTRY_INFO!K124&lt;4),IF(V124&gt;MAX('T1'!M124,'T2'!M124),MAX('T1'!M124,'T2'!M124),V124),0)</f>
        <v>0</v>
      </c>
      <c r="AA124" s="87" t="str">
        <f>IF(AND(COUNTRY_INFO!K124&gt;0,COUNTRY_INFO!K124&lt;4), IF(Y124/V124*100&lt;&gt;0, IF(Z124/V124*100&gt;100,100,Z124/V124*100), "-"),0)</f>
        <v>-</v>
      </c>
    </row>
    <row r="125" spans="1:27" x14ac:dyDescent="0.25">
      <c r="A125" s="10" t="str">
        <f>IF(COUNTRY_INFO!A125=0," ",COUNTRY_INFO!A125)</f>
        <v>Angola</v>
      </c>
      <c r="B125" s="10" t="str">
        <f>IF(COUNTRY_INFO!B125=0," ",COUNTRY_INFO!B125)</f>
        <v>MALANGE</v>
      </c>
      <c r="C125" s="104" t="str">
        <f>IF(COUNTRY_INFO!C125=0," ",COUNTRY_INFO!C125)</f>
        <v>KALANDULA</v>
      </c>
      <c r="D125" s="81" t="str">
        <f>COUNTRY_INFO!L125</f>
        <v>Unknown</v>
      </c>
      <c r="E125" s="74"/>
      <c r="F125" s="74"/>
      <c r="G125" s="11">
        <f>MAX('MDA1'!M125,'MDA2'!M125)</f>
        <v>0</v>
      </c>
      <c r="H125" s="11">
        <f>IF(AND(COUNTRY_INFO!H125&gt;0,COUNTRY_INFO!H125&lt;4),IF(D125&gt;MAX('MDA1'!M125,'MDA2'!M125),MAX('MDA1'!M125,'MDA2'!M125),D125),0)</f>
        <v>0</v>
      </c>
      <c r="I125" s="87">
        <f>IF(AND(COUNTRY_INFO!H125&gt;0,COUNTRY_INFO!H125&lt;4), IF(G125/D125*100&lt;&gt;0, IF(G125/D125*100&gt;100,100,G125/D125*100), "-"),0)</f>
        <v>0</v>
      </c>
      <c r="J125" s="81">
        <f>COUNTRY_INFO!M125</f>
        <v>0</v>
      </c>
      <c r="K125" s="74"/>
      <c r="L125" s="74"/>
      <c r="M125" s="11">
        <f>MAX('MDA1'!M125,MAX('MDA3'!I125,'MDA3'!L125)+MAX('MDA3'!J125,'MDA3'!M125))</f>
        <v>0</v>
      </c>
      <c r="N125" s="11">
        <f>IF(AND(COUNTRY_INFO!I125&gt;0,COUNTRY_INFO!I125&lt;4),IF(J125&gt;MAX('MDA1'!M125,MAX('MDA3'!I125,'MDA3'!L125)+MAX('MDA3'!J125,'MDA3'!M125)),MAX('MDA1'!M125,MAX('MDA3'!I125,'MDA3'!L125)+MAX('MDA3'!J125,'MDA3'!M125)),J125),0)</f>
        <v>0</v>
      </c>
      <c r="O125" s="87">
        <f>IF(AND(COUNTRY_INFO!I125&gt;0,COUNTRY_INFO!I125&lt;4), IF(M125/J125*100&lt;&gt;0, IF(M125/J125*100&gt;100,100,M125/J125*100), "-"),0)</f>
        <v>0</v>
      </c>
      <c r="P125" s="81">
        <f>COUNTRY_INFO!N125</f>
        <v>37418</v>
      </c>
      <c r="Q125" s="74"/>
      <c r="R125" s="74"/>
      <c r="S125" s="11">
        <f>SUM(MAX('MDA2'!J125, 'T1'!L125, MAX(T3_R1!K125, T3_R2!K125)), MAX('MDA1'!K125, 'MDA2'!K125, 'T1'!M125, MAX(T3_R1!L125, T3_R2!L125)), MAX('MDA1'!L125, 'MDA2'!L125, 'T1'!N125, MAX(T3_R1!M125, T3_R2!M125)))</f>
        <v>0</v>
      </c>
      <c r="T125" s="11">
        <f>IF(AND(COUNTRY_INFO!J125&gt;1,COUNTRY_INFO!J125&lt;4),IF(P125&gt;SUM(MAX('MDA2'!J125,MAX(T3_R1!K125,T3_R2!K125)),MAX('MDA1'!K125,'MDA2'!K125,'T1'!M125,MAX(T3_R1!L125,T3_R2!L125))),SUM(MAX('MDA2'!J125,MAX(T3_R1!K125,T3_R2!K125)),MAX('MDA1'!K125,'MDA2'!K125,'T1'!M125,MAX(T3_R1!L125,T3_R2!L125))),P125),0)</f>
        <v>0</v>
      </c>
      <c r="U125" s="87" t="str">
        <f>IF(AND(COUNTRY_INFO!J125&gt;1,COUNTRY_INFO!J125&lt;4), IF(S125/P125*100&lt;&gt;0, IF(T125/P125*100&gt;100,100,T125/P125*100), "-"),0)</f>
        <v>-</v>
      </c>
      <c r="V125" s="81">
        <f>COUNTRY_INFO!O125</f>
        <v>21406.300000000003</v>
      </c>
      <c r="W125" s="74"/>
      <c r="X125" s="74"/>
      <c r="Y125" s="11">
        <f>MAX(SUM('T1'!L125:'T1'!N125),SUM('T2'!J125:'T2'!L125))</f>
        <v>0</v>
      </c>
      <c r="Z125" s="11">
        <f>IF(AND(COUNTRY_INFO!K125&gt;0,COUNTRY_INFO!K125&lt;4),IF(V125&gt;MAX('T1'!M125,'T2'!M125),MAX('T1'!M125,'T2'!M125),V125),0)</f>
        <v>0</v>
      </c>
      <c r="AA125" s="87" t="str">
        <f>IF(AND(COUNTRY_INFO!K125&gt;0,COUNTRY_INFO!K125&lt;4), IF(Y125/V125*100&lt;&gt;0, IF(Z125/V125*100&gt;100,100,Z125/V125*100), "-"),0)</f>
        <v>-</v>
      </c>
    </row>
    <row r="126" spans="1:27" x14ac:dyDescent="0.25">
      <c r="A126" s="10" t="str">
        <f>IF(COUNTRY_INFO!A126=0," ",COUNTRY_INFO!A126)</f>
        <v>Angola</v>
      </c>
      <c r="B126" s="10" t="str">
        <f>IF(COUNTRY_INFO!B126=0," ",COUNTRY_INFO!B126)</f>
        <v>MALANGE</v>
      </c>
      <c r="C126" s="104" t="str">
        <f>IF(COUNTRY_INFO!C126=0," ",COUNTRY_INFO!C126)</f>
        <v>KIWABA NZOGI</v>
      </c>
      <c r="D126" s="81" t="str">
        <f>COUNTRY_INFO!L126</f>
        <v>Unknown</v>
      </c>
      <c r="E126" s="74"/>
      <c r="F126" s="74"/>
      <c r="G126" s="11">
        <f>MAX('MDA1'!M126,'MDA2'!M126)</f>
        <v>0</v>
      </c>
      <c r="H126" s="11">
        <f>IF(AND(COUNTRY_INFO!H126&gt;0,COUNTRY_INFO!H126&lt;4),IF(D126&gt;MAX('MDA1'!M126,'MDA2'!M126),MAX('MDA1'!M126,'MDA2'!M126),D126),0)</f>
        <v>0</v>
      </c>
      <c r="I126" s="87">
        <f>IF(AND(COUNTRY_INFO!H126&gt;0,COUNTRY_INFO!H126&lt;4), IF(G126/D126*100&lt;&gt;0, IF(G126/D126*100&gt;100,100,G126/D126*100), "-"),0)</f>
        <v>0</v>
      </c>
      <c r="J126" s="81">
        <f>COUNTRY_INFO!M126</f>
        <v>0</v>
      </c>
      <c r="K126" s="74"/>
      <c r="L126" s="74"/>
      <c r="M126" s="11">
        <f>MAX('MDA1'!M126,MAX('MDA3'!I126,'MDA3'!L126)+MAX('MDA3'!J126,'MDA3'!M126))</f>
        <v>0</v>
      </c>
      <c r="N126" s="11">
        <f>IF(AND(COUNTRY_INFO!I126&gt;0,COUNTRY_INFO!I126&lt;4),IF(J126&gt;MAX('MDA1'!M126,MAX('MDA3'!I126,'MDA3'!L126)+MAX('MDA3'!J126,'MDA3'!M126)),MAX('MDA1'!M126,MAX('MDA3'!I126,'MDA3'!L126)+MAX('MDA3'!J126,'MDA3'!M126)),J126),0)</f>
        <v>0</v>
      </c>
      <c r="O126" s="87">
        <f>IF(AND(COUNTRY_INFO!I126&gt;0,COUNTRY_INFO!I126&lt;4), IF(M126/J126*100&lt;&gt;0, IF(M126/J126*100&gt;100,100,M126/J126*100), "-"),0)</f>
        <v>0</v>
      </c>
      <c r="P126" s="81">
        <f>COUNTRY_INFO!N126</f>
        <v>6193</v>
      </c>
      <c r="Q126" s="74"/>
      <c r="R126" s="74"/>
      <c r="S126" s="11">
        <f>SUM(MAX('MDA2'!J126, 'T1'!L126, MAX(T3_R1!K126, T3_R2!K126)), MAX('MDA1'!K126, 'MDA2'!K126, 'T1'!M126, MAX(T3_R1!L126, T3_R2!L126)), MAX('MDA1'!L126, 'MDA2'!L126, 'T1'!N126, MAX(T3_R1!M126, T3_R2!M126)))</f>
        <v>0</v>
      </c>
      <c r="T126" s="11">
        <f>IF(AND(COUNTRY_INFO!J126&gt;1,COUNTRY_INFO!J126&lt;4),IF(P126&gt;SUM(MAX('MDA2'!J126,MAX(T3_R1!K126,T3_R2!K126)),MAX('MDA1'!K126,'MDA2'!K126,'T1'!M126,MAX(T3_R1!L126,T3_R2!L126))),SUM(MAX('MDA2'!J126,MAX(T3_R1!K126,T3_R2!K126)),MAX('MDA1'!K126,'MDA2'!K126,'T1'!M126,MAX(T3_R1!L126,T3_R2!L126))),P126),0)</f>
        <v>0</v>
      </c>
      <c r="U126" s="87" t="str">
        <f>IF(AND(COUNTRY_INFO!J126&gt;1,COUNTRY_INFO!J126&lt;4), IF(S126/P126*100&lt;&gt;0, IF(T126/P126*100&gt;100,100,T126/P126*100), "-"),0)</f>
        <v>-</v>
      </c>
      <c r="V126" s="81">
        <f>COUNTRY_INFO!O126</f>
        <v>3543.1000000000004</v>
      </c>
      <c r="W126" s="74"/>
      <c r="X126" s="74"/>
      <c r="Y126" s="11">
        <f>MAX(SUM('T1'!L126:'T1'!N126),SUM('T2'!J126:'T2'!L126))</f>
        <v>0</v>
      </c>
      <c r="Z126" s="11">
        <f>IF(AND(COUNTRY_INFO!K126&gt;0,COUNTRY_INFO!K126&lt;4),IF(V126&gt;MAX('T1'!M126,'T2'!M126),MAX('T1'!M126,'T2'!M126),V126),0)</f>
        <v>0</v>
      </c>
      <c r="AA126" s="87" t="str">
        <f>IF(AND(COUNTRY_INFO!K126&gt;0,COUNTRY_INFO!K126&lt;4), IF(Y126/V126*100&lt;&gt;0, IF(Z126/V126*100&gt;100,100,Z126/V126*100), "-"),0)</f>
        <v>-</v>
      </c>
    </row>
    <row r="127" spans="1:27" x14ac:dyDescent="0.25">
      <c r="A127" s="10" t="str">
        <f>IF(COUNTRY_INFO!A127=0," ",COUNTRY_INFO!A127)</f>
        <v>Angola</v>
      </c>
      <c r="B127" s="10" t="str">
        <f>IF(COUNTRY_INFO!B127=0," ",COUNTRY_INFO!B127)</f>
        <v>MALANGE</v>
      </c>
      <c r="C127" s="104" t="str">
        <f>IF(COUNTRY_INFO!C127=0," ",COUNTRY_INFO!C127)</f>
        <v>KUNDA DIA BASE</v>
      </c>
      <c r="D127" s="81" t="str">
        <f>COUNTRY_INFO!L127</f>
        <v>Unknown</v>
      </c>
      <c r="E127" s="74"/>
      <c r="F127" s="74"/>
      <c r="G127" s="11">
        <f>MAX('MDA1'!M127,'MDA2'!M127)</f>
        <v>0</v>
      </c>
      <c r="H127" s="11">
        <f>IF(AND(COUNTRY_INFO!H127&gt;0,COUNTRY_INFO!H127&lt;4),IF(D127&gt;MAX('MDA1'!M127,'MDA2'!M127),MAX('MDA1'!M127,'MDA2'!M127),D127),0)</f>
        <v>0</v>
      </c>
      <c r="I127" s="87">
        <f>IF(AND(COUNTRY_INFO!H127&gt;0,COUNTRY_INFO!H127&lt;4), IF(G127/D127*100&lt;&gt;0, IF(G127/D127*100&gt;100,100,G127/D127*100), "-"),0)</f>
        <v>0</v>
      </c>
      <c r="J127" s="81">
        <f>COUNTRY_INFO!M127</f>
        <v>13651</v>
      </c>
      <c r="K127" s="74"/>
      <c r="L127" s="74"/>
      <c r="M127" s="11">
        <f>MAX('MDA1'!M127,MAX('MDA3'!I127,'MDA3'!L127)+MAX('MDA3'!J127,'MDA3'!M127))</f>
        <v>0</v>
      </c>
      <c r="N127" s="11">
        <f>IF(AND(COUNTRY_INFO!I127&gt;0,COUNTRY_INFO!I127&lt;4),IF(J127&gt;MAX('MDA1'!M127,MAX('MDA3'!I127,'MDA3'!L127)+MAX('MDA3'!J127,'MDA3'!M127)),MAX('MDA1'!M127,MAX('MDA3'!I127,'MDA3'!L127)+MAX('MDA3'!J127,'MDA3'!M127)),J127),0)</f>
        <v>0</v>
      </c>
      <c r="O127" s="87" t="str">
        <f>IF(AND(COUNTRY_INFO!I127&gt;0,COUNTRY_INFO!I127&lt;4), IF(M127/J127*100&lt;&gt;0, IF(M127/J127*100&gt;100,100,M127/J127*100), "-"),0)</f>
        <v>-</v>
      </c>
      <c r="P127" s="81">
        <f>COUNTRY_INFO!N127</f>
        <v>5870</v>
      </c>
      <c r="Q127" s="74"/>
      <c r="R127" s="74"/>
      <c r="S127" s="11">
        <f>SUM(MAX('MDA2'!J127, 'T1'!L127, MAX(T3_R1!K127, T3_R2!K127)), MAX('MDA1'!K127, 'MDA2'!K127, 'T1'!M127, MAX(T3_R1!L127, T3_R2!L127)), MAX('MDA1'!L127, 'MDA2'!L127, 'T1'!N127, MAX(T3_R1!M127, T3_R2!M127)))</f>
        <v>0</v>
      </c>
      <c r="T127" s="11">
        <f>IF(AND(COUNTRY_INFO!J127&gt;1,COUNTRY_INFO!J127&lt;4),IF(P127&gt;SUM(MAX('MDA2'!J127,MAX(T3_R1!K127,T3_R2!K127)),MAX('MDA1'!K127,'MDA2'!K127,'T1'!M127,MAX(T3_R1!L127,T3_R2!L127))),SUM(MAX('MDA2'!J127,MAX(T3_R1!K127,T3_R2!K127)),MAX('MDA1'!K127,'MDA2'!K127,'T1'!M127,MAX(T3_R1!L127,T3_R2!L127))),P127),0)</f>
        <v>0</v>
      </c>
      <c r="U127" s="87" t="str">
        <f>IF(AND(COUNTRY_INFO!J127&gt;1,COUNTRY_INFO!J127&lt;4), IF(S127/P127*100&lt;&gt;0, IF(T127/P127*100&gt;100,100,T127/P127*100), "-"),0)</f>
        <v>-</v>
      </c>
      <c r="V127" s="81">
        <f>COUNTRY_INFO!O127</f>
        <v>3358</v>
      </c>
      <c r="W127" s="74"/>
      <c r="X127" s="74"/>
      <c r="Y127" s="11">
        <f>MAX(SUM('T1'!L127:'T1'!N127),SUM('T2'!J127:'T2'!L127))</f>
        <v>0</v>
      </c>
      <c r="Z127" s="11">
        <f>IF(AND(COUNTRY_INFO!K127&gt;0,COUNTRY_INFO!K127&lt;4),IF(V127&gt;MAX('T1'!M127,'T2'!M127),MAX('T1'!M127,'T2'!M127),V127),0)</f>
        <v>0</v>
      </c>
      <c r="AA127" s="87" t="str">
        <f>IF(AND(COUNTRY_INFO!K127&gt;0,COUNTRY_INFO!K127&lt;4), IF(Y127/V127*100&lt;&gt;0, IF(Z127/V127*100&gt;100,100,Z127/V127*100), "-"),0)</f>
        <v>-</v>
      </c>
    </row>
    <row r="128" spans="1:27" x14ac:dyDescent="0.25">
      <c r="A128" s="10" t="str">
        <f>IF(COUNTRY_INFO!A128=0," ",COUNTRY_INFO!A128)</f>
        <v>Angola</v>
      </c>
      <c r="B128" s="10" t="str">
        <f>IF(COUNTRY_INFO!B128=0," ",COUNTRY_INFO!B128)</f>
        <v>MALANGE</v>
      </c>
      <c r="C128" s="104" t="str">
        <f>IF(COUNTRY_INFO!C128=0," ",COUNTRY_INFO!C128)</f>
        <v>LUQUEMBO</v>
      </c>
      <c r="D128" s="81" t="str">
        <f>COUNTRY_INFO!L128</f>
        <v>Unknown</v>
      </c>
      <c r="E128" s="74"/>
      <c r="F128" s="74"/>
      <c r="G128" s="11">
        <f>MAX('MDA1'!M128,'MDA2'!M128)</f>
        <v>0</v>
      </c>
      <c r="H128" s="11">
        <f>IF(AND(COUNTRY_INFO!H128&gt;0,COUNTRY_INFO!H128&lt;4),IF(D128&gt;MAX('MDA1'!M128,'MDA2'!M128),MAX('MDA1'!M128,'MDA2'!M128),D128),0)</f>
        <v>0</v>
      </c>
      <c r="I128" s="87">
        <f>IF(AND(COUNTRY_INFO!H128&gt;0,COUNTRY_INFO!H128&lt;4), IF(G128/D128*100&lt;&gt;0, IF(G128/D128*100&gt;100,100,G128/D128*100), "-"),0)</f>
        <v>0</v>
      </c>
      <c r="J128" s="81">
        <f>COUNTRY_INFO!M128</f>
        <v>0</v>
      </c>
      <c r="K128" s="74"/>
      <c r="L128" s="74"/>
      <c r="M128" s="11">
        <f>MAX('MDA1'!M128,MAX('MDA3'!I128,'MDA3'!L128)+MAX('MDA3'!J128,'MDA3'!M128))</f>
        <v>0</v>
      </c>
      <c r="N128" s="11">
        <f>IF(AND(COUNTRY_INFO!I128&gt;0,COUNTRY_INFO!I128&lt;4),IF(J128&gt;MAX('MDA1'!M128,MAX('MDA3'!I128,'MDA3'!L128)+MAX('MDA3'!J128,'MDA3'!M128)),MAX('MDA1'!M128,MAX('MDA3'!I128,'MDA3'!L128)+MAX('MDA3'!J128,'MDA3'!M128)),J128),0)</f>
        <v>0</v>
      </c>
      <c r="O128" s="87">
        <f>IF(AND(COUNTRY_INFO!I128&gt;0,COUNTRY_INFO!I128&lt;4), IF(M128/J128*100&lt;&gt;0, IF(M128/J128*100&gt;100,100,M128/J128*100), "-"),0)</f>
        <v>0</v>
      </c>
      <c r="P128" s="81">
        <f>COUNTRY_INFO!N128</f>
        <v>22208</v>
      </c>
      <c r="Q128" s="74"/>
      <c r="R128" s="74"/>
      <c r="S128" s="11">
        <f>SUM(MAX('MDA2'!J128, 'T1'!L128, MAX(T3_R1!K128, T3_R2!K128)), MAX('MDA1'!K128, 'MDA2'!K128, 'T1'!M128, MAX(T3_R1!L128, T3_R2!L128)), MAX('MDA1'!L128, 'MDA2'!L128, 'T1'!N128, MAX(T3_R1!M128, T3_R2!M128)))</f>
        <v>0</v>
      </c>
      <c r="T128" s="11">
        <f>IF(AND(COUNTRY_INFO!J128&gt;1,COUNTRY_INFO!J128&lt;4),IF(P128&gt;SUM(MAX('MDA2'!J128,MAX(T3_R1!K128,T3_R2!K128)),MAX('MDA1'!K128,'MDA2'!K128,'T1'!M128,MAX(T3_R1!L128,T3_R2!L128))),SUM(MAX('MDA2'!J128,MAX(T3_R1!K128,T3_R2!K128)),MAX('MDA1'!K128,'MDA2'!K128,'T1'!M128,MAX(T3_R1!L128,T3_R2!L128))),P128),0)</f>
        <v>0</v>
      </c>
      <c r="U128" s="87" t="str">
        <f>IF(AND(COUNTRY_INFO!J128&gt;1,COUNTRY_INFO!J128&lt;4), IF(S128/P128*100&lt;&gt;0, IF(T128/P128*100&gt;100,100,T128/P128*100), "-"),0)</f>
        <v>-</v>
      </c>
      <c r="V128" s="81">
        <f>COUNTRY_INFO!O128</f>
        <v>12705.1</v>
      </c>
      <c r="W128" s="74"/>
      <c r="X128" s="74"/>
      <c r="Y128" s="11">
        <f>MAX(SUM('T1'!L128:'T1'!N128),SUM('T2'!J128:'T2'!L128))</f>
        <v>0</v>
      </c>
      <c r="Z128" s="11">
        <f>IF(AND(COUNTRY_INFO!K128&gt;0,COUNTRY_INFO!K128&lt;4),IF(V128&gt;MAX('T1'!M128,'T2'!M128),MAX('T1'!M128,'T2'!M128),V128),0)</f>
        <v>0</v>
      </c>
      <c r="AA128" s="87" t="str">
        <f>IF(AND(COUNTRY_INFO!K128&gt;0,COUNTRY_INFO!K128&lt;4), IF(Y128/V128*100&lt;&gt;0, IF(Z128/V128*100&gt;100,100,Z128/V128*100), "-"),0)</f>
        <v>-</v>
      </c>
    </row>
    <row r="129" spans="1:27" x14ac:dyDescent="0.25">
      <c r="A129" s="10" t="str">
        <f>IF(COUNTRY_INFO!A129=0," ",COUNTRY_INFO!A129)</f>
        <v>Angola</v>
      </c>
      <c r="B129" s="10" t="str">
        <f>IF(COUNTRY_INFO!B129=0," ",COUNTRY_INFO!B129)</f>
        <v>MALANGE</v>
      </c>
      <c r="C129" s="104" t="str">
        <f>IF(COUNTRY_INFO!C129=0," ",COUNTRY_INFO!C129)</f>
        <v>MALANGE</v>
      </c>
      <c r="D129" s="81" t="str">
        <f>COUNTRY_INFO!L129</f>
        <v>Unknown</v>
      </c>
      <c r="E129" s="74"/>
      <c r="F129" s="74"/>
      <c r="G129" s="11">
        <f>MAX('MDA1'!M129,'MDA2'!M129)</f>
        <v>0</v>
      </c>
      <c r="H129" s="11">
        <f>IF(AND(COUNTRY_INFO!H129&gt;0,COUNTRY_INFO!H129&lt;4),IF(D129&gt;MAX('MDA1'!M129,'MDA2'!M129),MAX('MDA1'!M129,'MDA2'!M129),D129),0)</f>
        <v>0</v>
      </c>
      <c r="I129" s="87">
        <f>IF(AND(COUNTRY_INFO!H129&gt;0,COUNTRY_INFO!H129&lt;4), IF(G129/D129*100&lt;&gt;0, IF(G129/D129*100&gt;100,100,G129/D129*100), "-"),0)</f>
        <v>0</v>
      </c>
      <c r="J129" s="81">
        <f>COUNTRY_INFO!M129</f>
        <v>0</v>
      </c>
      <c r="K129" s="74"/>
      <c r="L129" s="74"/>
      <c r="M129" s="11">
        <f>MAX('MDA1'!M129,MAX('MDA3'!I129,'MDA3'!L129)+MAX('MDA3'!J129,'MDA3'!M129))</f>
        <v>0</v>
      </c>
      <c r="N129" s="11">
        <f>IF(AND(COUNTRY_INFO!I129&gt;0,COUNTRY_INFO!I129&lt;4),IF(J129&gt;MAX('MDA1'!M129,MAX('MDA3'!I129,'MDA3'!L129)+MAX('MDA3'!J129,'MDA3'!M129)),MAX('MDA1'!M129,MAX('MDA3'!I129,'MDA3'!L129)+MAX('MDA3'!J129,'MDA3'!M129)),J129),0)</f>
        <v>0</v>
      </c>
      <c r="O129" s="87">
        <f>IF(AND(COUNTRY_INFO!I129&gt;0,COUNTRY_INFO!I129&lt;4), IF(M129/J129*100&lt;&gt;0, IF(M129/J129*100&gt;100,100,M129/J129*100), "-"),0)</f>
        <v>0</v>
      </c>
      <c r="P129" s="81">
        <f>COUNTRY_INFO!N129</f>
        <v>209355</v>
      </c>
      <c r="Q129" s="74"/>
      <c r="R129" s="74"/>
      <c r="S129" s="11">
        <f>SUM(MAX('MDA2'!J129, 'T1'!L129, MAX(T3_R1!K129, T3_R2!K129)), MAX('MDA1'!K129, 'MDA2'!K129, 'T1'!M129, MAX(T3_R1!L129, T3_R2!L129)), MAX('MDA1'!L129, 'MDA2'!L129, 'T1'!N129, MAX(T3_R1!M129, T3_R2!M129)))</f>
        <v>0</v>
      </c>
      <c r="T129" s="11">
        <f>IF(AND(COUNTRY_INFO!J129&gt;1,COUNTRY_INFO!J129&lt;4),IF(P129&gt;SUM(MAX('MDA2'!J129,MAX(T3_R1!K129,T3_R2!K129)),MAX('MDA1'!K129,'MDA2'!K129,'T1'!M129,MAX(T3_R1!L129,T3_R2!L129))),SUM(MAX('MDA2'!J129,MAX(T3_R1!K129,T3_R2!K129)),MAX('MDA1'!K129,'MDA2'!K129,'T1'!M129,MAX(T3_R1!L129,T3_R2!L129))),P129),0)</f>
        <v>0</v>
      </c>
      <c r="U129" s="87" t="str">
        <f>IF(AND(COUNTRY_INFO!J129&gt;1,COUNTRY_INFO!J129&lt;4), IF(S129/P129*100&lt;&gt;0, IF(T129/P129*100&gt;100,100,T129/P129*100), "-"),0)</f>
        <v>-</v>
      </c>
      <c r="V129" s="81">
        <f>COUNTRY_INFO!O129</f>
        <v>119770.20000000001</v>
      </c>
      <c r="W129" s="74"/>
      <c r="X129" s="74"/>
      <c r="Y129" s="11">
        <f>MAX(SUM('T1'!L129:'T1'!N129),SUM('T2'!J129:'T2'!L129))</f>
        <v>0</v>
      </c>
      <c r="Z129" s="11">
        <f>IF(AND(COUNTRY_INFO!K129&gt;0,COUNTRY_INFO!K129&lt;4),IF(V129&gt;MAX('T1'!M129,'T2'!M129),MAX('T1'!M129,'T2'!M129),V129),0)</f>
        <v>0</v>
      </c>
      <c r="AA129" s="87" t="str">
        <f>IF(AND(COUNTRY_INFO!K129&gt;0,COUNTRY_INFO!K129&lt;4), IF(Y129/V129*100&lt;&gt;0, IF(Z129/V129*100&gt;100,100,Z129/V129*100), "-"),0)</f>
        <v>-</v>
      </c>
    </row>
    <row r="130" spans="1:27" x14ac:dyDescent="0.25">
      <c r="A130" s="10" t="str">
        <f>IF(COUNTRY_INFO!A130=0," ",COUNTRY_INFO!A130)</f>
        <v>Angola</v>
      </c>
      <c r="B130" s="10" t="str">
        <f>IF(COUNTRY_INFO!B130=0," ",COUNTRY_INFO!B130)</f>
        <v>MALANGE</v>
      </c>
      <c r="C130" s="104" t="str">
        <f>IF(COUNTRY_INFO!C130=0," ",COUNTRY_INFO!C130)</f>
        <v>MARIMBA</v>
      </c>
      <c r="D130" s="81" t="str">
        <f>COUNTRY_INFO!L130</f>
        <v>Unknown</v>
      </c>
      <c r="E130" s="74"/>
      <c r="F130" s="74"/>
      <c r="G130" s="11">
        <f>MAX('MDA1'!M130,'MDA2'!M130)</f>
        <v>0</v>
      </c>
      <c r="H130" s="11">
        <f>IF(AND(COUNTRY_INFO!H130&gt;0,COUNTRY_INFO!H130&lt;4),IF(D130&gt;MAX('MDA1'!M130,'MDA2'!M130),MAX('MDA1'!M130,'MDA2'!M130),D130),0)</f>
        <v>0</v>
      </c>
      <c r="I130" s="87">
        <f>IF(AND(COUNTRY_INFO!H130&gt;0,COUNTRY_INFO!H130&lt;4), IF(G130/D130*100&lt;&gt;0, IF(G130/D130*100&gt;100,100,G130/D130*100), "-"),0)</f>
        <v>0</v>
      </c>
      <c r="J130" s="81">
        <f>COUNTRY_INFO!M130</f>
        <v>27074</v>
      </c>
      <c r="K130" s="74"/>
      <c r="L130" s="74"/>
      <c r="M130" s="11">
        <f>MAX('MDA1'!M130,MAX('MDA3'!I130,'MDA3'!L130)+MAX('MDA3'!J130,'MDA3'!M130))</f>
        <v>0</v>
      </c>
      <c r="N130" s="11">
        <f>IF(AND(COUNTRY_INFO!I130&gt;0,COUNTRY_INFO!I130&lt;4),IF(J130&gt;MAX('MDA1'!M130,MAX('MDA3'!I130,'MDA3'!L130)+MAX('MDA3'!J130,'MDA3'!M130)),MAX('MDA1'!M130,MAX('MDA3'!I130,'MDA3'!L130)+MAX('MDA3'!J130,'MDA3'!M130)),J130),0)</f>
        <v>0</v>
      </c>
      <c r="O130" s="87" t="str">
        <f>IF(AND(COUNTRY_INFO!I130&gt;0,COUNTRY_INFO!I130&lt;4), IF(M130/J130*100&lt;&gt;0, IF(M130/J130*100&gt;100,100,M130/J130*100), "-"),0)</f>
        <v>-</v>
      </c>
      <c r="P130" s="81">
        <f>COUNTRY_INFO!N130</f>
        <v>11642</v>
      </c>
      <c r="Q130" s="74"/>
      <c r="R130" s="74"/>
      <c r="S130" s="11">
        <f>SUM(MAX('MDA2'!J130, 'T1'!L130, MAX(T3_R1!K130, T3_R2!K130)), MAX('MDA1'!K130, 'MDA2'!K130, 'T1'!M130, MAX(T3_R1!L130, T3_R2!L130)), MAX('MDA1'!L130, 'MDA2'!L130, 'T1'!N130, MAX(T3_R1!M130, T3_R2!M130)))</f>
        <v>0</v>
      </c>
      <c r="T130" s="11">
        <f>IF(AND(COUNTRY_INFO!J130&gt;1,COUNTRY_INFO!J130&lt;4),IF(P130&gt;SUM(MAX('MDA2'!J130,MAX(T3_R1!K130,T3_R2!K130)),MAX('MDA1'!K130,'MDA2'!K130,'T1'!M130,MAX(T3_R1!L130,T3_R2!L130))),SUM(MAX('MDA2'!J130,MAX(T3_R1!K130,T3_R2!K130)),MAX('MDA1'!K130,'MDA2'!K130,'T1'!M130,MAX(T3_R1!L130,T3_R2!L130))),P130),0)</f>
        <v>0</v>
      </c>
      <c r="U130" s="87" t="str">
        <f>IF(AND(COUNTRY_INFO!J130&gt;1,COUNTRY_INFO!J130&lt;4), IF(S130/P130*100&lt;&gt;0, IF(T130/P130*100&gt;100,100,T130/P130*100), "-"),0)</f>
        <v>-</v>
      </c>
      <c r="V130" s="81">
        <f>COUNTRY_INFO!O130</f>
        <v>6660.3</v>
      </c>
      <c r="W130" s="74"/>
      <c r="X130" s="74"/>
      <c r="Y130" s="11">
        <f>MAX(SUM('T1'!L130:'T1'!N130),SUM('T2'!J130:'T2'!L130))</f>
        <v>0</v>
      </c>
      <c r="Z130" s="11">
        <f>IF(AND(COUNTRY_INFO!K130&gt;0,COUNTRY_INFO!K130&lt;4),IF(V130&gt;MAX('T1'!M130,'T2'!M130),MAX('T1'!M130,'T2'!M130),V130),0)</f>
        <v>0</v>
      </c>
      <c r="AA130" s="87" t="str">
        <f>IF(AND(COUNTRY_INFO!K130&gt;0,COUNTRY_INFO!K130&lt;4), IF(Y130/V130*100&lt;&gt;0, IF(Z130/V130*100&gt;100,100,Z130/V130*100), "-"),0)</f>
        <v>-</v>
      </c>
    </row>
    <row r="131" spans="1:27" x14ac:dyDescent="0.25">
      <c r="A131" s="10" t="str">
        <f>IF(COUNTRY_INFO!A131=0," ",COUNTRY_INFO!A131)</f>
        <v>Angola</v>
      </c>
      <c r="B131" s="10" t="str">
        <f>IF(COUNTRY_INFO!B131=0," ",COUNTRY_INFO!B131)</f>
        <v>MALANGE</v>
      </c>
      <c r="C131" s="104" t="str">
        <f>IF(COUNTRY_INFO!C131=0," ",COUNTRY_INFO!C131)</f>
        <v>MASSANGO</v>
      </c>
      <c r="D131" s="81" t="str">
        <f>COUNTRY_INFO!L131</f>
        <v>Unknown</v>
      </c>
      <c r="E131" s="74"/>
      <c r="F131" s="74"/>
      <c r="G131" s="11">
        <f>MAX('MDA1'!M131,'MDA2'!M131)</f>
        <v>0</v>
      </c>
      <c r="H131" s="11">
        <f>IF(AND(COUNTRY_INFO!H131&gt;0,COUNTRY_INFO!H131&lt;4),IF(D131&gt;MAX('MDA1'!M131,'MDA2'!M131),MAX('MDA1'!M131,'MDA2'!M131),D131),0)</f>
        <v>0</v>
      </c>
      <c r="I131" s="87">
        <f>IF(AND(COUNTRY_INFO!H131&gt;0,COUNTRY_INFO!H131&lt;4), IF(G131/D131*100&lt;&gt;0, IF(G131/D131*100&gt;100,100,G131/D131*100), "-"),0)</f>
        <v>0</v>
      </c>
      <c r="J131" s="81">
        <f>COUNTRY_INFO!M131</f>
        <v>0</v>
      </c>
      <c r="K131" s="74"/>
      <c r="L131" s="74"/>
      <c r="M131" s="11">
        <f>MAX('MDA1'!M131,MAX('MDA3'!I131,'MDA3'!L131)+MAX('MDA3'!J131,'MDA3'!M131))</f>
        <v>0</v>
      </c>
      <c r="N131" s="11">
        <f>IF(AND(COUNTRY_INFO!I131&gt;0,COUNTRY_INFO!I131&lt;4),IF(J131&gt;MAX('MDA1'!M131,MAX('MDA3'!I131,'MDA3'!L131)+MAX('MDA3'!J131,'MDA3'!M131)),MAX('MDA1'!M131,MAX('MDA3'!I131,'MDA3'!L131)+MAX('MDA3'!J131,'MDA3'!M131)),J131),0)</f>
        <v>0</v>
      </c>
      <c r="O131" s="87">
        <f>IF(AND(COUNTRY_INFO!I131&gt;0,COUNTRY_INFO!I131&lt;4), IF(M131/J131*100&lt;&gt;0, IF(M131/J131*100&gt;100,100,M131/J131*100), "-"),0)</f>
        <v>0</v>
      </c>
      <c r="P131" s="81">
        <f>COUNTRY_INFO!N131</f>
        <v>14023</v>
      </c>
      <c r="Q131" s="74"/>
      <c r="R131" s="74"/>
      <c r="S131" s="11">
        <f>SUM(MAX('MDA2'!J131, 'T1'!L131, MAX(T3_R1!K131, T3_R2!K131)), MAX('MDA1'!K131, 'MDA2'!K131, 'T1'!M131, MAX(T3_R1!L131, T3_R2!L131)), MAX('MDA1'!L131, 'MDA2'!L131, 'T1'!N131, MAX(T3_R1!M131, T3_R2!M131)))</f>
        <v>0</v>
      </c>
      <c r="T131" s="11">
        <f>IF(AND(COUNTRY_INFO!J131&gt;1,COUNTRY_INFO!J131&lt;4),IF(P131&gt;SUM(MAX('MDA2'!J131,MAX(T3_R1!K131,T3_R2!K131)),MAX('MDA1'!K131,'MDA2'!K131,'T1'!M131,MAX(T3_R1!L131,T3_R2!L131))),SUM(MAX('MDA2'!J131,MAX(T3_R1!K131,T3_R2!K131)),MAX('MDA1'!K131,'MDA2'!K131,'T1'!M131,MAX(T3_R1!L131,T3_R2!L131))),P131),0)</f>
        <v>0</v>
      </c>
      <c r="U131" s="87" t="str">
        <f>IF(AND(COUNTRY_INFO!J131&gt;1,COUNTRY_INFO!J131&lt;4), IF(S131/P131*100&lt;&gt;0, IF(T131/P131*100&gt;100,100,T131/P131*100), "-"),0)</f>
        <v>-</v>
      </c>
      <c r="V131" s="81">
        <f>COUNTRY_INFO!O131</f>
        <v>8022.1</v>
      </c>
      <c r="W131" s="74"/>
      <c r="X131" s="74"/>
      <c r="Y131" s="11">
        <f>MAX(SUM('T1'!L131:'T1'!N131),SUM('T2'!J131:'T2'!L131))</f>
        <v>0</v>
      </c>
      <c r="Z131" s="11">
        <f>IF(AND(COUNTRY_INFO!K131&gt;0,COUNTRY_INFO!K131&lt;4),IF(V131&gt;MAX('T1'!M131,'T2'!M131),MAX('T1'!M131,'T2'!M131),V131),0)</f>
        <v>0</v>
      </c>
      <c r="AA131" s="87" t="str">
        <f>IF(AND(COUNTRY_INFO!K131&gt;0,COUNTRY_INFO!K131&lt;4), IF(Y131/V131*100&lt;&gt;0, IF(Z131/V131*100&gt;100,100,Z131/V131*100), "-"),0)</f>
        <v>-</v>
      </c>
    </row>
    <row r="132" spans="1:27" x14ac:dyDescent="0.25">
      <c r="A132" s="10" t="str">
        <f>IF(COUNTRY_INFO!A132=0," ",COUNTRY_INFO!A132)</f>
        <v>Angola</v>
      </c>
      <c r="B132" s="10" t="str">
        <f>IF(COUNTRY_INFO!B132=0," ",COUNTRY_INFO!B132)</f>
        <v>MALANGE</v>
      </c>
      <c r="C132" s="104" t="str">
        <f>IF(COUNTRY_INFO!C132=0," ",COUNTRY_INFO!C132)</f>
        <v>QUELA</v>
      </c>
      <c r="D132" s="81" t="str">
        <f>COUNTRY_INFO!L132</f>
        <v>Unknown</v>
      </c>
      <c r="E132" s="74"/>
      <c r="F132" s="74"/>
      <c r="G132" s="11">
        <f>MAX('MDA1'!M132,'MDA2'!M132)</f>
        <v>0</v>
      </c>
      <c r="H132" s="11">
        <f>IF(AND(COUNTRY_INFO!H132&gt;0,COUNTRY_INFO!H132&lt;4),IF(D132&gt;MAX('MDA1'!M132,'MDA2'!M132),MAX('MDA1'!M132,'MDA2'!M132),D132),0)</f>
        <v>0</v>
      </c>
      <c r="I132" s="87">
        <f>IF(AND(COUNTRY_INFO!H132&gt;0,COUNTRY_INFO!H132&lt;4), IF(G132/D132*100&lt;&gt;0, IF(G132/D132*100&gt;100,100,G132/D132*100), "-"),0)</f>
        <v>0</v>
      </c>
      <c r="J132" s="81">
        <f>COUNTRY_INFO!M132</f>
        <v>21847</v>
      </c>
      <c r="K132" s="74"/>
      <c r="L132" s="74"/>
      <c r="M132" s="11">
        <f>MAX('MDA1'!M132,MAX('MDA3'!I132,'MDA3'!L132)+MAX('MDA3'!J132,'MDA3'!M132))</f>
        <v>0</v>
      </c>
      <c r="N132" s="11">
        <f>IF(AND(COUNTRY_INFO!I132&gt;0,COUNTRY_INFO!I132&lt;4),IF(J132&gt;MAX('MDA1'!M132,MAX('MDA3'!I132,'MDA3'!L132)+MAX('MDA3'!J132,'MDA3'!M132)),MAX('MDA1'!M132,MAX('MDA3'!I132,'MDA3'!L132)+MAX('MDA3'!J132,'MDA3'!M132)),J132),0)</f>
        <v>0</v>
      </c>
      <c r="O132" s="87" t="str">
        <f>IF(AND(COUNTRY_INFO!I132&gt;0,COUNTRY_INFO!I132&lt;4), IF(M132/J132*100&lt;&gt;0, IF(M132/J132*100&gt;100,100,M132/J132*100), "-"),0)</f>
        <v>-</v>
      </c>
      <c r="P132" s="81">
        <f>COUNTRY_INFO!N132</f>
        <v>9394</v>
      </c>
      <c r="Q132" s="74"/>
      <c r="R132" s="74"/>
      <c r="S132" s="11">
        <f>SUM(MAX('MDA2'!J132, 'T1'!L132, MAX(T3_R1!K132, T3_R2!K132)), MAX('MDA1'!K132, 'MDA2'!K132, 'T1'!M132, MAX(T3_R1!L132, T3_R2!L132)), MAX('MDA1'!L132, 'MDA2'!L132, 'T1'!N132, MAX(T3_R1!M132, T3_R2!M132)))</f>
        <v>0</v>
      </c>
      <c r="T132" s="11">
        <f>IF(AND(COUNTRY_INFO!J132&gt;1,COUNTRY_INFO!J132&lt;4),IF(P132&gt;SUM(MAX('MDA2'!J132,MAX(T3_R1!K132,T3_R2!K132)),MAX('MDA1'!K132,'MDA2'!K132,'T1'!M132,MAX(T3_R1!L132,T3_R2!L132))),SUM(MAX('MDA2'!J132,MAX(T3_R1!K132,T3_R2!K132)),MAX('MDA1'!K132,'MDA2'!K132,'T1'!M132,MAX(T3_R1!L132,T3_R2!L132))),P132),0)</f>
        <v>0</v>
      </c>
      <c r="U132" s="87" t="str">
        <f>IF(AND(COUNTRY_INFO!J132&gt;1,COUNTRY_INFO!J132&lt;4), IF(S132/P132*100&lt;&gt;0, IF(T132/P132*100&gt;100,100,T132/P132*100), "-"),0)</f>
        <v>-</v>
      </c>
      <c r="V132" s="81">
        <f>COUNTRY_INFO!O132</f>
        <v>5374.3</v>
      </c>
      <c r="W132" s="74"/>
      <c r="X132" s="74"/>
      <c r="Y132" s="11">
        <f>MAX(SUM('T1'!L132:'T1'!N132),SUM('T2'!J132:'T2'!L132))</f>
        <v>0</v>
      </c>
      <c r="Z132" s="11">
        <f>IF(AND(COUNTRY_INFO!K132&gt;0,COUNTRY_INFO!K132&lt;4),IF(V132&gt;MAX('T1'!M132,'T2'!M132),MAX('T1'!M132,'T2'!M132),V132),0)</f>
        <v>0</v>
      </c>
      <c r="AA132" s="87" t="str">
        <f>IF(AND(COUNTRY_INFO!K132&gt;0,COUNTRY_INFO!K132&lt;4), IF(Y132/V132*100&lt;&gt;0, IF(Z132/V132*100&gt;100,100,Z132/V132*100), "-"),0)</f>
        <v>-</v>
      </c>
    </row>
    <row r="133" spans="1:27" x14ac:dyDescent="0.25">
      <c r="A133" s="10" t="str">
        <f>IF(COUNTRY_INFO!A133=0," ",COUNTRY_INFO!A133)</f>
        <v>Angola</v>
      </c>
      <c r="B133" s="10" t="str">
        <f>IF(COUNTRY_INFO!B133=0," ",COUNTRY_INFO!B133)</f>
        <v>MALANGE</v>
      </c>
      <c r="C133" s="104" t="str">
        <f>IF(COUNTRY_INFO!C133=0," ",COUNTRY_INFO!C133)</f>
        <v>QUIRIMA</v>
      </c>
      <c r="D133" s="81" t="str">
        <f>COUNTRY_INFO!L133</f>
        <v>Unknown</v>
      </c>
      <c r="E133" s="74"/>
      <c r="F133" s="74"/>
      <c r="G133" s="11">
        <f>MAX('MDA1'!M133,'MDA2'!M133)</f>
        <v>0</v>
      </c>
      <c r="H133" s="11">
        <f>IF(AND(COUNTRY_INFO!H133&gt;0,COUNTRY_INFO!H133&lt;4),IF(D133&gt;MAX('MDA1'!M133,'MDA2'!M133),MAX('MDA1'!M133,'MDA2'!M133),D133),0)</f>
        <v>0</v>
      </c>
      <c r="I133" s="87">
        <f>IF(AND(COUNTRY_INFO!H133&gt;0,COUNTRY_INFO!H133&lt;4), IF(G133/D133*100&lt;&gt;0, IF(G133/D133*100&gt;100,100,G133/D133*100), "-"),0)</f>
        <v>0</v>
      </c>
      <c r="J133" s="81">
        <f>COUNTRY_INFO!M133</f>
        <v>0</v>
      </c>
      <c r="K133" s="74"/>
      <c r="L133" s="74"/>
      <c r="M133" s="11">
        <f>MAX('MDA1'!M133,MAX('MDA3'!I133,'MDA3'!L133)+MAX('MDA3'!J133,'MDA3'!M133))</f>
        <v>0</v>
      </c>
      <c r="N133" s="11">
        <f>IF(AND(COUNTRY_INFO!I133&gt;0,COUNTRY_INFO!I133&lt;4),IF(J133&gt;MAX('MDA1'!M133,MAX('MDA3'!I133,'MDA3'!L133)+MAX('MDA3'!J133,'MDA3'!M133)),MAX('MDA1'!M133,MAX('MDA3'!I133,'MDA3'!L133)+MAX('MDA3'!J133,'MDA3'!M133)),J133),0)</f>
        <v>0</v>
      </c>
      <c r="O133" s="87">
        <f>IF(AND(COUNTRY_INFO!I133&gt;0,COUNTRY_INFO!I133&lt;4), IF(M133/J133*100&lt;&gt;0, IF(M133/J133*100&gt;100,100,M133/J133*100), "-"),0)</f>
        <v>0</v>
      </c>
      <c r="P133" s="81">
        <f>COUNTRY_INFO!N133</f>
        <v>9568</v>
      </c>
      <c r="Q133" s="74"/>
      <c r="R133" s="74"/>
      <c r="S133" s="11">
        <f>SUM(MAX('MDA2'!J133, 'T1'!L133, MAX(T3_R1!K133, T3_R2!K133)), MAX('MDA1'!K133, 'MDA2'!K133, 'T1'!M133, MAX(T3_R1!L133, T3_R2!L133)), MAX('MDA1'!L133, 'MDA2'!L133, 'T1'!N133, MAX(T3_R1!M133, T3_R2!M133)))</f>
        <v>0</v>
      </c>
      <c r="T133" s="11">
        <f>IF(AND(COUNTRY_INFO!J133&gt;1,COUNTRY_INFO!J133&lt;4),IF(P133&gt;SUM(MAX('MDA2'!J133,MAX(T3_R1!K133,T3_R2!K133)),MAX('MDA1'!K133,'MDA2'!K133,'T1'!M133,MAX(T3_R1!L133,T3_R2!L133))),SUM(MAX('MDA2'!J133,MAX(T3_R1!K133,T3_R2!K133)),MAX('MDA1'!K133,'MDA2'!K133,'T1'!M133,MAX(T3_R1!L133,T3_R2!L133))),P133),0)</f>
        <v>0</v>
      </c>
      <c r="U133" s="87" t="str">
        <f>IF(AND(COUNTRY_INFO!J133&gt;1,COUNTRY_INFO!J133&lt;4), IF(S133/P133*100&lt;&gt;0, IF(T133/P133*100&gt;100,100,T133/P133*100), "-"),0)</f>
        <v>-</v>
      </c>
      <c r="V133" s="81">
        <f>COUNTRY_INFO!O133</f>
        <v>5473.6</v>
      </c>
      <c r="W133" s="74"/>
      <c r="X133" s="74"/>
      <c r="Y133" s="11">
        <f>MAX(SUM('T1'!L133:'T1'!N133),SUM('T2'!J133:'T2'!L133))</f>
        <v>0</v>
      </c>
      <c r="Z133" s="11">
        <f>IF(AND(COUNTRY_INFO!K133&gt;0,COUNTRY_INFO!K133&lt;4),IF(V133&gt;MAX('T1'!M133,'T2'!M133),MAX('T1'!M133,'T2'!M133),V133),0)</f>
        <v>0</v>
      </c>
      <c r="AA133" s="87" t="str">
        <f>IF(AND(COUNTRY_INFO!K133&gt;0,COUNTRY_INFO!K133&lt;4), IF(Y133/V133*100&lt;&gt;0, IF(Z133/V133*100&gt;100,100,Z133/V133*100), "-"),0)</f>
        <v>-</v>
      </c>
    </row>
    <row r="134" spans="1:27" x14ac:dyDescent="0.25">
      <c r="A134" s="10" t="str">
        <f>IF(COUNTRY_INFO!A134=0," ",COUNTRY_INFO!A134)</f>
        <v>Angola</v>
      </c>
      <c r="B134" s="10" t="str">
        <f>IF(COUNTRY_INFO!B134=0," ",COUNTRY_INFO!B134)</f>
        <v>MOXICO</v>
      </c>
      <c r="C134" s="104" t="str">
        <f>IF(COUNTRY_INFO!C134=0," ",COUNTRY_INFO!C134)</f>
        <v>ALTO ZAMBEZE</v>
      </c>
      <c r="D134" s="81" t="str">
        <f>COUNTRY_INFO!L134</f>
        <v>Unknown</v>
      </c>
      <c r="E134" s="74"/>
      <c r="F134" s="74"/>
      <c r="G134" s="11">
        <f>MAX('MDA1'!M134,'MDA2'!M134)</f>
        <v>0</v>
      </c>
      <c r="H134" s="11">
        <f>IF(AND(COUNTRY_INFO!H134&gt;0,COUNTRY_INFO!H134&lt;4),IF(D134&gt;MAX('MDA1'!M134,'MDA2'!M134),MAX('MDA1'!M134,'MDA2'!M134),D134),0)</f>
        <v>0</v>
      </c>
      <c r="I134" s="87">
        <f>IF(AND(COUNTRY_INFO!H134&gt;0,COUNTRY_INFO!H134&lt;4), IF(G134/D134*100&lt;&gt;0, IF(G134/D134*100&gt;100,100,G134/D134*100), "-"),0)</f>
        <v>0</v>
      </c>
      <c r="J134" s="81" t="str">
        <f>COUNTRY_INFO!M134</f>
        <v>Unknown</v>
      </c>
      <c r="K134" s="74"/>
      <c r="L134" s="74"/>
      <c r="M134" s="11">
        <f>MAX('MDA1'!M134,MAX('MDA3'!I134,'MDA3'!L134)+MAX('MDA3'!J134,'MDA3'!M134))</f>
        <v>0</v>
      </c>
      <c r="N134" s="11">
        <f>IF(AND(COUNTRY_INFO!I134&gt;0,COUNTRY_INFO!I134&lt;4),IF(J134&gt;MAX('MDA1'!M134,MAX('MDA3'!I134,'MDA3'!L134)+MAX('MDA3'!J134,'MDA3'!M134)),MAX('MDA1'!M134,MAX('MDA3'!I134,'MDA3'!L134)+MAX('MDA3'!J134,'MDA3'!M134)),J134),0)</f>
        <v>0</v>
      </c>
      <c r="O134" s="87">
        <f>IF(AND(COUNTRY_INFO!I134&gt;0,COUNTRY_INFO!I134&lt;4), IF(M134/J134*100&lt;&gt;0, IF(M134/J134*100&gt;100,100,M134/J134*100), "-"),0)</f>
        <v>0</v>
      </c>
      <c r="P134" s="81">
        <f>COUNTRY_INFO!N134</f>
        <v>43204</v>
      </c>
      <c r="Q134" s="74"/>
      <c r="R134" s="74"/>
      <c r="S134" s="11">
        <f>SUM(MAX('MDA2'!J134, 'T1'!L134, MAX(T3_R1!K134, T3_R2!K134)), MAX('MDA1'!K134, 'MDA2'!K134, 'T1'!M134, MAX(T3_R1!L134, T3_R2!L134)), MAX('MDA1'!L134, 'MDA2'!L134, 'T1'!N134, MAX(T3_R1!M134, T3_R2!M134)))</f>
        <v>0</v>
      </c>
      <c r="T134" s="11">
        <f>IF(AND(COUNTRY_INFO!J134&gt;1,COUNTRY_INFO!J134&lt;4),IF(P134&gt;SUM(MAX('MDA2'!J134,MAX(T3_R1!K134,T3_R2!K134)),MAX('MDA1'!K134,'MDA2'!K134,'T1'!M134,MAX(T3_R1!L134,T3_R2!L134))),SUM(MAX('MDA2'!J134,MAX(T3_R1!K134,T3_R2!K134)),MAX('MDA1'!K134,'MDA2'!K134,'T1'!M134,MAX(T3_R1!L134,T3_R2!L134))),P134),0)</f>
        <v>0</v>
      </c>
      <c r="U134" s="87" t="str">
        <f>IF(AND(COUNTRY_INFO!J134&gt;1,COUNTRY_INFO!J134&lt;4), IF(S134/P134*100&lt;&gt;0, IF(T134/P134*100&gt;100,100,T134/P134*100), "-"),0)</f>
        <v>-</v>
      </c>
      <c r="V134" s="81">
        <f>COUNTRY_INFO!O134</f>
        <v>9283.8900000000012</v>
      </c>
      <c r="W134" s="74"/>
      <c r="X134" s="74"/>
      <c r="Y134" s="11">
        <f>MAX(SUM('T1'!L134:'T1'!N134),SUM('T2'!J134:'T2'!L134))</f>
        <v>0</v>
      </c>
      <c r="Z134" s="11">
        <f>IF(AND(COUNTRY_INFO!K134&gt;0,COUNTRY_INFO!K134&lt;4),IF(V134&gt;MAX('T1'!M134,'T2'!M134),MAX('T1'!M134,'T2'!M134),V134),0)</f>
        <v>0</v>
      </c>
      <c r="AA134" s="87" t="str">
        <f>IF(AND(COUNTRY_INFO!K134&gt;0,COUNTRY_INFO!K134&lt;4), IF(Y134/V134*100&lt;&gt;0, IF(Z134/V134*100&gt;100,100,Z134/V134*100), "-"),0)</f>
        <v>-</v>
      </c>
    </row>
    <row r="135" spans="1:27" x14ac:dyDescent="0.25">
      <c r="A135" s="10" t="str">
        <f>IF(COUNTRY_INFO!A135=0," ",COUNTRY_INFO!A135)</f>
        <v>Angola</v>
      </c>
      <c r="B135" s="10" t="str">
        <f>IF(COUNTRY_INFO!B135=0," ",COUNTRY_INFO!B135)</f>
        <v>MOXICO</v>
      </c>
      <c r="C135" s="104" t="str">
        <f>IF(COUNTRY_INFO!C135=0," ",COUNTRY_INFO!C135)</f>
        <v>CAMANONGUE</v>
      </c>
      <c r="D135" s="81" t="str">
        <f>COUNTRY_INFO!L135</f>
        <v>Unknown</v>
      </c>
      <c r="E135" s="74"/>
      <c r="F135" s="74"/>
      <c r="G135" s="11">
        <f>MAX('MDA1'!M135,'MDA2'!M135)</f>
        <v>0</v>
      </c>
      <c r="H135" s="11">
        <f>IF(AND(COUNTRY_INFO!H135&gt;0,COUNTRY_INFO!H135&lt;4),IF(D135&gt;MAX('MDA1'!M135,'MDA2'!M135),MAX('MDA1'!M135,'MDA2'!M135),D135),0)</f>
        <v>0</v>
      </c>
      <c r="I135" s="87">
        <f>IF(AND(COUNTRY_INFO!H135&gt;0,COUNTRY_INFO!H135&lt;4), IF(G135/D135*100&lt;&gt;0, IF(G135/D135*100&gt;100,100,G135/D135*100), "-"),0)</f>
        <v>0</v>
      </c>
      <c r="J135" s="81">
        <f>COUNTRY_INFO!M135</f>
        <v>32587</v>
      </c>
      <c r="K135" s="74"/>
      <c r="L135" s="74"/>
      <c r="M135" s="11">
        <f>MAX('MDA1'!M135,MAX('MDA3'!I135,'MDA3'!L135)+MAX('MDA3'!J135,'MDA3'!M135))</f>
        <v>0</v>
      </c>
      <c r="N135" s="11">
        <f>IF(AND(COUNTRY_INFO!I135&gt;0,COUNTRY_INFO!I135&lt;4),IF(J135&gt;MAX('MDA1'!M135,MAX('MDA3'!I135,'MDA3'!L135)+MAX('MDA3'!J135,'MDA3'!M135)),MAX('MDA1'!M135,MAX('MDA3'!I135,'MDA3'!L135)+MAX('MDA3'!J135,'MDA3'!M135)),J135),0)</f>
        <v>0</v>
      </c>
      <c r="O135" s="87" t="str">
        <f>IF(AND(COUNTRY_INFO!I135&gt;0,COUNTRY_INFO!I135&lt;4), IF(M135/J135*100&lt;&gt;0, IF(M135/J135*100&gt;100,100,M135/J135*100), "-"),0)</f>
        <v>-</v>
      </c>
      <c r="P135" s="81">
        <f>COUNTRY_INFO!N135</f>
        <v>14012</v>
      </c>
      <c r="Q135" s="74"/>
      <c r="R135" s="74"/>
      <c r="S135" s="11">
        <f>SUM(MAX('MDA2'!J135, 'T1'!L135, MAX(T3_R1!K135, T3_R2!K135)), MAX('MDA1'!K135, 'MDA2'!K135, 'T1'!M135, MAX(T3_R1!L135, T3_R2!L135)), MAX('MDA1'!L135, 'MDA2'!L135, 'T1'!N135, MAX(T3_R1!M135, T3_R2!M135)))</f>
        <v>0</v>
      </c>
      <c r="T135" s="11">
        <f>IF(AND(COUNTRY_INFO!J135&gt;1,COUNTRY_INFO!J135&lt;4),IF(P135&gt;SUM(MAX('MDA2'!J135,MAX(T3_R1!K135,T3_R2!K135)),MAX('MDA1'!K135,'MDA2'!K135,'T1'!M135,MAX(T3_R1!L135,T3_R2!L135))),SUM(MAX('MDA2'!J135,MAX(T3_R1!K135,T3_R2!K135)),MAX('MDA1'!K135,'MDA2'!K135,'T1'!M135,MAX(T3_R1!L135,T3_R2!L135))),P135),0)</f>
        <v>0</v>
      </c>
      <c r="U135" s="87" t="str">
        <f>IF(AND(COUNTRY_INFO!J135&gt;1,COUNTRY_INFO!J135&lt;4), IF(S135/P135*100&lt;&gt;0, IF(T135/P135*100&gt;100,100,T135/P135*100), "-"),0)</f>
        <v>-</v>
      </c>
      <c r="V135" s="81">
        <f>COUNTRY_INFO!O135</f>
        <v>3010.92</v>
      </c>
      <c r="W135" s="74"/>
      <c r="X135" s="74"/>
      <c r="Y135" s="11">
        <f>MAX(SUM('T1'!L135:'T1'!N135),SUM('T2'!J135:'T2'!L135))</f>
        <v>0</v>
      </c>
      <c r="Z135" s="11">
        <f>IF(AND(COUNTRY_INFO!K135&gt;0,COUNTRY_INFO!K135&lt;4),IF(V135&gt;MAX('T1'!M135,'T2'!M135),MAX('T1'!M135,'T2'!M135),V135),0)</f>
        <v>0</v>
      </c>
      <c r="AA135" s="87" t="str">
        <f>IF(AND(COUNTRY_INFO!K135&gt;0,COUNTRY_INFO!K135&lt;4), IF(Y135/V135*100&lt;&gt;0, IF(Z135/V135*100&gt;100,100,Z135/V135*100), "-"),0)</f>
        <v>-</v>
      </c>
    </row>
    <row r="136" spans="1:27" x14ac:dyDescent="0.25">
      <c r="A136" s="10" t="str">
        <f>IF(COUNTRY_INFO!A136=0," ",COUNTRY_INFO!A136)</f>
        <v>Angola</v>
      </c>
      <c r="B136" s="10" t="str">
        <f>IF(COUNTRY_INFO!B136=0," ",COUNTRY_INFO!B136)</f>
        <v>MOXICO</v>
      </c>
      <c r="C136" s="104" t="str">
        <f>IF(COUNTRY_INFO!C136=0," ",COUNTRY_INFO!C136)</f>
        <v>LEUA</v>
      </c>
      <c r="D136" s="81" t="str">
        <f>COUNTRY_INFO!L136</f>
        <v>Unknown</v>
      </c>
      <c r="E136" s="74"/>
      <c r="F136" s="74"/>
      <c r="G136" s="11">
        <f>MAX('MDA1'!M136,'MDA2'!M136)</f>
        <v>0</v>
      </c>
      <c r="H136" s="11">
        <f>IF(AND(COUNTRY_INFO!H136&gt;0,COUNTRY_INFO!H136&lt;4),IF(D136&gt;MAX('MDA1'!M136,'MDA2'!M136),MAX('MDA1'!M136,'MDA2'!M136),D136),0)</f>
        <v>0</v>
      </c>
      <c r="I136" s="87">
        <f>IF(AND(COUNTRY_INFO!H136&gt;0,COUNTRY_INFO!H136&lt;4), IF(G136/D136*100&lt;&gt;0, IF(G136/D136*100&gt;100,100,G136/D136*100), "-"),0)</f>
        <v>0</v>
      </c>
      <c r="J136" s="81">
        <f>COUNTRY_INFO!M136</f>
        <v>30747</v>
      </c>
      <c r="K136" s="74"/>
      <c r="L136" s="74"/>
      <c r="M136" s="11">
        <f>MAX('MDA1'!M136,MAX('MDA3'!I136,'MDA3'!L136)+MAX('MDA3'!J136,'MDA3'!M136))</f>
        <v>0</v>
      </c>
      <c r="N136" s="11">
        <f>IF(AND(COUNTRY_INFO!I136&gt;0,COUNTRY_INFO!I136&lt;4),IF(J136&gt;MAX('MDA1'!M136,MAX('MDA3'!I136,'MDA3'!L136)+MAX('MDA3'!J136,'MDA3'!M136)),MAX('MDA1'!M136,MAX('MDA3'!I136,'MDA3'!L136)+MAX('MDA3'!J136,'MDA3'!M136)),J136),0)</f>
        <v>0</v>
      </c>
      <c r="O136" s="87" t="str">
        <f>IF(AND(COUNTRY_INFO!I136&gt;0,COUNTRY_INFO!I136&lt;4), IF(M136/J136*100&lt;&gt;0, IF(M136/J136*100&gt;100,100,M136/J136*100), "-"),0)</f>
        <v>-</v>
      </c>
      <c r="P136" s="81">
        <f>COUNTRY_INFO!N136</f>
        <v>13221</v>
      </c>
      <c r="Q136" s="74"/>
      <c r="R136" s="74"/>
      <c r="S136" s="11">
        <f>SUM(MAX('MDA2'!J136, 'T1'!L136, MAX(T3_R1!K136, T3_R2!K136)), MAX('MDA1'!K136, 'MDA2'!K136, 'T1'!M136, MAX(T3_R1!L136, T3_R2!L136)), MAX('MDA1'!L136, 'MDA2'!L136, 'T1'!N136, MAX(T3_R1!M136, T3_R2!M136)))</f>
        <v>0</v>
      </c>
      <c r="T136" s="11">
        <f>IF(AND(COUNTRY_INFO!J136&gt;1,COUNTRY_INFO!J136&lt;4),IF(P136&gt;SUM(MAX('MDA2'!J136,MAX(T3_R1!K136,T3_R2!K136)),MAX('MDA1'!K136,'MDA2'!K136,'T1'!M136,MAX(T3_R1!L136,T3_R2!L136))),SUM(MAX('MDA2'!J136,MAX(T3_R1!K136,T3_R2!K136)),MAX('MDA1'!K136,'MDA2'!K136,'T1'!M136,MAX(T3_R1!L136,T3_R2!L136))),P136),0)</f>
        <v>0</v>
      </c>
      <c r="U136" s="87" t="str">
        <f>IF(AND(COUNTRY_INFO!J136&gt;1,COUNTRY_INFO!J136&lt;4), IF(S136/P136*100&lt;&gt;0, IF(T136/P136*100&gt;100,100,T136/P136*100), "-"),0)</f>
        <v>-</v>
      </c>
      <c r="V136" s="81">
        <f>COUNTRY_INFO!O136</f>
        <v>2840.9700000000003</v>
      </c>
      <c r="W136" s="74"/>
      <c r="X136" s="74"/>
      <c r="Y136" s="11">
        <f>MAX(SUM('T1'!L136:'T1'!N136),SUM('T2'!J136:'T2'!L136))</f>
        <v>0</v>
      </c>
      <c r="Z136" s="11">
        <f>IF(AND(COUNTRY_INFO!K136&gt;0,COUNTRY_INFO!K136&lt;4),IF(V136&gt;MAX('T1'!M136,'T2'!M136),MAX('T1'!M136,'T2'!M136),V136),0)</f>
        <v>0</v>
      </c>
      <c r="AA136" s="87" t="str">
        <f>IF(AND(COUNTRY_INFO!K136&gt;0,COUNTRY_INFO!K136&lt;4), IF(Y136/V136*100&lt;&gt;0, IF(Z136/V136*100&gt;100,100,Z136/V136*100), "-"),0)</f>
        <v>-</v>
      </c>
    </row>
    <row r="137" spans="1:27" x14ac:dyDescent="0.25">
      <c r="A137" s="10" t="str">
        <f>IF(COUNTRY_INFO!A137=0," ",COUNTRY_INFO!A137)</f>
        <v>Angola</v>
      </c>
      <c r="B137" s="10" t="str">
        <f>IF(COUNTRY_INFO!B137=0," ",COUNTRY_INFO!B137)</f>
        <v>MOXICO</v>
      </c>
      <c r="C137" s="104" t="str">
        <f>IF(COUNTRY_INFO!C137=0," ",COUNTRY_INFO!C137)</f>
        <v>LUACANO</v>
      </c>
      <c r="D137" s="81" t="str">
        <f>COUNTRY_INFO!L137</f>
        <v>Unknown</v>
      </c>
      <c r="E137" s="74"/>
      <c r="F137" s="74"/>
      <c r="G137" s="11">
        <f>MAX('MDA1'!M137,'MDA2'!M137)</f>
        <v>0</v>
      </c>
      <c r="H137" s="11">
        <f>IF(AND(COUNTRY_INFO!H137&gt;0,COUNTRY_INFO!H137&lt;4),IF(D137&gt;MAX('MDA1'!M137,'MDA2'!M137),MAX('MDA1'!M137,'MDA2'!M137),D137),0)</f>
        <v>0</v>
      </c>
      <c r="I137" s="87">
        <f>IF(AND(COUNTRY_INFO!H137&gt;0,COUNTRY_INFO!H137&lt;4), IF(G137/D137*100&lt;&gt;0, IF(G137/D137*100&gt;100,100,G137/D137*100), "-"),0)</f>
        <v>0</v>
      </c>
      <c r="J137" s="81">
        <f>COUNTRY_INFO!M137</f>
        <v>21447</v>
      </c>
      <c r="K137" s="74"/>
      <c r="L137" s="74"/>
      <c r="M137" s="11">
        <f>MAX('MDA1'!M137,MAX('MDA3'!I137,'MDA3'!L137)+MAX('MDA3'!J137,'MDA3'!M137))</f>
        <v>0</v>
      </c>
      <c r="N137" s="11">
        <f>IF(AND(COUNTRY_INFO!I137&gt;0,COUNTRY_INFO!I137&lt;4),IF(J137&gt;MAX('MDA1'!M137,MAX('MDA3'!I137,'MDA3'!L137)+MAX('MDA3'!J137,'MDA3'!M137)),MAX('MDA1'!M137,MAX('MDA3'!I137,'MDA3'!L137)+MAX('MDA3'!J137,'MDA3'!M137)),J137),0)</f>
        <v>0</v>
      </c>
      <c r="O137" s="87" t="str">
        <f>IF(AND(COUNTRY_INFO!I137&gt;0,COUNTRY_INFO!I137&lt;4), IF(M137/J137*100&lt;&gt;0, IF(M137/J137*100&gt;100,100,M137/J137*100), "-"),0)</f>
        <v>-</v>
      </c>
      <c r="P137" s="81">
        <f>COUNTRY_INFO!N137</f>
        <v>9222</v>
      </c>
      <c r="Q137" s="74"/>
      <c r="R137" s="74"/>
      <c r="S137" s="11">
        <f>SUM(MAX('MDA2'!J137, 'T1'!L137, MAX(T3_R1!K137, T3_R2!K137)), MAX('MDA1'!K137, 'MDA2'!K137, 'T1'!M137, MAX(T3_R1!L137, T3_R2!L137)), MAX('MDA1'!L137, 'MDA2'!L137, 'T1'!N137, MAX(T3_R1!M137, T3_R2!M137)))</f>
        <v>0</v>
      </c>
      <c r="T137" s="11">
        <f>IF(AND(COUNTRY_INFO!J137&gt;1,COUNTRY_INFO!J137&lt;4),IF(P137&gt;SUM(MAX('MDA2'!J137,MAX(T3_R1!K137,T3_R2!K137)),MAX('MDA1'!K137,'MDA2'!K137,'T1'!M137,MAX(T3_R1!L137,T3_R2!L137))),SUM(MAX('MDA2'!J137,MAX(T3_R1!K137,T3_R2!K137)),MAX('MDA1'!K137,'MDA2'!K137,'T1'!M137,MAX(T3_R1!L137,T3_R2!L137))),P137),0)</f>
        <v>0</v>
      </c>
      <c r="U137" s="87" t="str">
        <f>IF(AND(COUNTRY_INFO!J137&gt;1,COUNTRY_INFO!J137&lt;4), IF(S137/P137*100&lt;&gt;0, IF(T137/P137*100&gt;100,100,T137/P137*100), "-"),0)</f>
        <v>-</v>
      </c>
      <c r="V137" s="81">
        <f>COUNTRY_INFO!O137</f>
        <v>1981.65</v>
      </c>
      <c r="W137" s="74"/>
      <c r="X137" s="74"/>
      <c r="Y137" s="11">
        <f>MAX(SUM('T1'!L137:'T1'!N137),SUM('T2'!J137:'T2'!L137))</f>
        <v>0</v>
      </c>
      <c r="Z137" s="11">
        <f>IF(AND(COUNTRY_INFO!K137&gt;0,COUNTRY_INFO!K137&lt;4),IF(V137&gt;MAX('T1'!M137,'T2'!M137),MAX('T1'!M137,'T2'!M137),V137),0)</f>
        <v>0</v>
      </c>
      <c r="AA137" s="87" t="str">
        <f>IF(AND(COUNTRY_INFO!K137&gt;0,COUNTRY_INFO!K137&lt;4), IF(Y137/V137*100&lt;&gt;0, IF(Z137/V137*100&gt;100,100,Z137/V137*100), "-"),0)</f>
        <v>-</v>
      </c>
    </row>
    <row r="138" spans="1:27" x14ac:dyDescent="0.25">
      <c r="A138" s="10" t="str">
        <f>IF(COUNTRY_INFO!A138=0," ",COUNTRY_INFO!A138)</f>
        <v>Angola</v>
      </c>
      <c r="B138" s="10" t="str">
        <f>IF(COUNTRY_INFO!B138=0," ",COUNTRY_INFO!B138)</f>
        <v>MOXICO</v>
      </c>
      <c r="C138" s="104" t="str">
        <f>IF(COUNTRY_INFO!C138=0," ",COUNTRY_INFO!C138)</f>
        <v>LUAU</v>
      </c>
      <c r="D138" s="81" t="str">
        <f>COUNTRY_INFO!L138</f>
        <v>Unknown</v>
      </c>
      <c r="E138" s="74"/>
      <c r="F138" s="74"/>
      <c r="G138" s="11">
        <f>MAX('MDA1'!M138,'MDA2'!M138)</f>
        <v>0</v>
      </c>
      <c r="H138" s="11">
        <f>IF(AND(COUNTRY_INFO!H138&gt;0,COUNTRY_INFO!H138&lt;4),IF(D138&gt;MAX('MDA1'!M138,'MDA2'!M138),MAX('MDA1'!M138,'MDA2'!M138),D138),0)</f>
        <v>0</v>
      </c>
      <c r="I138" s="87">
        <f>IF(AND(COUNTRY_INFO!H138&gt;0,COUNTRY_INFO!H138&lt;4), IF(G138/D138*100&lt;&gt;0, IF(G138/D138*100&gt;100,100,G138/D138*100), "-"),0)</f>
        <v>0</v>
      </c>
      <c r="J138" s="81" t="str">
        <f>COUNTRY_INFO!M138</f>
        <v>Unknown</v>
      </c>
      <c r="K138" s="74"/>
      <c r="L138" s="74"/>
      <c r="M138" s="11">
        <f>MAX('MDA1'!M138,MAX('MDA3'!I138,'MDA3'!L138)+MAX('MDA3'!J138,'MDA3'!M138))</f>
        <v>0</v>
      </c>
      <c r="N138" s="11">
        <f>IF(AND(COUNTRY_INFO!I138&gt;0,COUNTRY_INFO!I138&lt;4),IF(J138&gt;MAX('MDA1'!M138,MAX('MDA3'!I138,'MDA3'!L138)+MAX('MDA3'!J138,'MDA3'!M138)),MAX('MDA1'!M138,MAX('MDA3'!I138,'MDA3'!L138)+MAX('MDA3'!J138,'MDA3'!M138)),J138),0)</f>
        <v>0</v>
      </c>
      <c r="O138" s="87">
        <f>IF(AND(COUNTRY_INFO!I138&gt;0,COUNTRY_INFO!I138&lt;4), IF(M138/J138*100&lt;&gt;0, IF(M138/J138*100&gt;100,100,M138/J138*100), "-"),0)</f>
        <v>0</v>
      </c>
      <c r="P138" s="81">
        <f>COUNTRY_INFO!N138</f>
        <v>36326</v>
      </c>
      <c r="Q138" s="74"/>
      <c r="R138" s="74"/>
      <c r="S138" s="11">
        <f>SUM(MAX('MDA2'!J138, 'T1'!L138, MAX(T3_R1!K138, T3_R2!K138)), MAX('MDA1'!K138, 'MDA2'!K138, 'T1'!M138, MAX(T3_R1!L138, T3_R2!L138)), MAX('MDA1'!L138, 'MDA2'!L138, 'T1'!N138, MAX(T3_R1!M138, T3_R2!M138)))</f>
        <v>0</v>
      </c>
      <c r="T138" s="11">
        <f>IF(AND(COUNTRY_INFO!J138&gt;1,COUNTRY_INFO!J138&lt;4),IF(P138&gt;SUM(MAX('MDA2'!J138,MAX(T3_R1!K138,T3_R2!K138)),MAX('MDA1'!K138,'MDA2'!K138,'T1'!M138,MAX(T3_R1!L138,T3_R2!L138))),SUM(MAX('MDA2'!J138,MAX(T3_R1!K138,T3_R2!K138)),MAX('MDA1'!K138,'MDA2'!K138,'T1'!M138,MAX(T3_R1!L138,T3_R2!L138))),P138),0)</f>
        <v>0</v>
      </c>
      <c r="U138" s="87" t="str">
        <f>IF(AND(COUNTRY_INFO!J138&gt;1,COUNTRY_INFO!J138&lt;4), IF(S138/P138*100&lt;&gt;0, IF(T138/P138*100&gt;100,100,T138/P138*100), "-"),0)</f>
        <v>-</v>
      </c>
      <c r="V138" s="81">
        <f>COUNTRY_INFO!O138</f>
        <v>7805.8200000000006</v>
      </c>
      <c r="W138" s="74"/>
      <c r="X138" s="74"/>
      <c r="Y138" s="11">
        <f>MAX(SUM('T1'!L138:'T1'!N138),SUM('T2'!J138:'T2'!L138))</f>
        <v>0</v>
      </c>
      <c r="Z138" s="11">
        <f>IF(AND(COUNTRY_INFO!K138&gt;0,COUNTRY_INFO!K138&lt;4),IF(V138&gt;MAX('T1'!M138,'T2'!M138),MAX('T1'!M138,'T2'!M138),V138),0)</f>
        <v>0</v>
      </c>
      <c r="AA138" s="87" t="str">
        <f>IF(AND(COUNTRY_INFO!K138&gt;0,COUNTRY_INFO!K138&lt;4), IF(Y138/V138*100&lt;&gt;0, IF(Z138/V138*100&gt;100,100,Z138/V138*100), "-"),0)</f>
        <v>-</v>
      </c>
    </row>
    <row r="139" spans="1:27" x14ac:dyDescent="0.25">
      <c r="A139" s="10" t="str">
        <f>IF(COUNTRY_INFO!A139=0," ",COUNTRY_INFO!A139)</f>
        <v>Angola</v>
      </c>
      <c r="B139" s="10" t="str">
        <f>IF(COUNTRY_INFO!B139=0," ",COUNTRY_INFO!B139)</f>
        <v>MOXICO</v>
      </c>
      <c r="C139" s="104" t="str">
        <f>IF(COUNTRY_INFO!C139=0," ",COUNTRY_INFO!C139)</f>
        <v>LUCHAZES</v>
      </c>
      <c r="D139" s="81" t="str">
        <f>COUNTRY_INFO!L139</f>
        <v>Unknown</v>
      </c>
      <c r="E139" s="74"/>
      <c r="F139" s="74"/>
      <c r="G139" s="11">
        <f>MAX('MDA1'!M139,'MDA2'!M139)</f>
        <v>0</v>
      </c>
      <c r="H139" s="11">
        <f>IF(AND(COUNTRY_INFO!H139&gt;0,COUNTRY_INFO!H139&lt;4),IF(D139&gt;MAX('MDA1'!M139,'MDA2'!M139),MAX('MDA1'!M139,'MDA2'!M139),D139),0)</f>
        <v>0</v>
      </c>
      <c r="I139" s="87">
        <f>IF(AND(COUNTRY_INFO!H139&gt;0,COUNTRY_INFO!H139&lt;4), IF(G139/D139*100&lt;&gt;0, IF(G139/D139*100&gt;100,100,G139/D139*100), "-"),0)</f>
        <v>0</v>
      </c>
      <c r="J139" s="81" t="str">
        <f>COUNTRY_INFO!M139</f>
        <v>Unknown</v>
      </c>
      <c r="K139" s="74"/>
      <c r="L139" s="74"/>
      <c r="M139" s="11">
        <f>MAX('MDA1'!M139,MAX('MDA3'!I139,'MDA3'!L139)+MAX('MDA3'!J139,'MDA3'!M139))</f>
        <v>0</v>
      </c>
      <c r="N139" s="11">
        <f>IF(AND(COUNTRY_INFO!I139&gt;0,COUNTRY_INFO!I139&lt;4),IF(J139&gt;MAX('MDA1'!M139,MAX('MDA3'!I139,'MDA3'!L139)+MAX('MDA3'!J139,'MDA3'!M139)),MAX('MDA1'!M139,MAX('MDA3'!I139,'MDA3'!L139)+MAX('MDA3'!J139,'MDA3'!M139)),J139),0)</f>
        <v>0</v>
      </c>
      <c r="O139" s="87">
        <f>IF(AND(COUNTRY_INFO!I139&gt;0,COUNTRY_INFO!I139&lt;4), IF(M139/J139*100&lt;&gt;0, IF(M139/J139*100&gt;100,100,M139/J139*100), "-"),0)</f>
        <v>0</v>
      </c>
      <c r="P139" s="81">
        <f>COUNTRY_INFO!N139</f>
        <v>5869</v>
      </c>
      <c r="Q139" s="74"/>
      <c r="R139" s="74"/>
      <c r="S139" s="11">
        <f>SUM(MAX('MDA2'!J139, 'T1'!L139, MAX(T3_R1!K139, T3_R2!K139)), MAX('MDA1'!K139, 'MDA2'!K139, 'T1'!M139, MAX(T3_R1!L139, T3_R2!L139)), MAX('MDA1'!L139, 'MDA2'!L139, 'T1'!N139, MAX(T3_R1!M139, T3_R2!M139)))</f>
        <v>0</v>
      </c>
      <c r="T139" s="11">
        <f>IF(AND(COUNTRY_INFO!J139&gt;1,COUNTRY_INFO!J139&lt;4),IF(P139&gt;SUM(MAX('MDA2'!J139,MAX(T3_R1!K139,T3_R2!K139)),MAX('MDA1'!K139,'MDA2'!K139,'T1'!M139,MAX(T3_R1!L139,T3_R2!L139))),SUM(MAX('MDA2'!J139,MAX(T3_R1!K139,T3_R2!K139)),MAX('MDA1'!K139,'MDA2'!K139,'T1'!M139,MAX(T3_R1!L139,T3_R2!L139))),P139),0)</f>
        <v>0</v>
      </c>
      <c r="U139" s="87" t="str">
        <f>IF(AND(COUNTRY_INFO!J139&gt;1,COUNTRY_INFO!J139&lt;4), IF(S139/P139*100&lt;&gt;0, IF(T139/P139*100&gt;100,100,T139/P139*100), "-"),0)</f>
        <v>-</v>
      </c>
      <c r="V139" s="81">
        <f>COUNTRY_INFO!O139</f>
        <v>1261.26</v>
      </c>
      <c r="W139" s="74"/>
      <c r="X139" s="74"/>
      <c r="Y139" s="11">
        <f>MAX(SUM('T1'!L139:'T1'!N139),SUM('T2'!J139:'T2'!L139))</f>
        <v>0</v>
      </c>
      <c r="Z139" s="11">
        <f>IF(AND(COUNTRY_INFO!K139&gt;0,COUNTRY_INFO!K139&lt;4),IF(V139&gt;MAX('T1'!M139,'T2'!M139),MAX('T1'!M139,'T2'!M139),V139),0)</f>
        <v>0</v>
      </c>
      <c r="AA139" s="87" t="str">
        <f>IF(AND(COUNTRY_INFO!K139&gt;0,COUNTRY_INFO!K139&lt;4), IF(Y139/V139*100&lt;&gt;0, IF(Z139/V139*100&gt;100,100,Z139/V139*100), "-"),0)</f>
        <v>-</v>
      </c>
    </row>
    <row r="140" spans="1:27" x14ac:dyDescent="0.25">
      <c r="A140" s="10" t="str">
        <f>IF(COUNTRY_INFO!A140=0," ",COUNTRY_INFO!A140)</f>
        <v>Angola</v>
      </c>
      <c r="B140" s="10" t="str">
        <f>IF(COUNTRY_INFO!B140=0," ",COUNTRY_INFO!B140)</f>
        <v>MOXICO</v>
      </c>
      <c r="C140" s="104" t="str">
        <f>IF(COUNTRY_INFO!C140=0," ",COUNTRY_INFO!C140)</f>
        <v>LUMBALA NGUIMBO</v>
      </c>
      <c r="D140" s="81" t="str">
        <f>COUNTRY_INFO!L140</f>
        <v>Unknown</v>
      </c>
      <c r="E140" s="74"/>
      <c r="F140" s="74"/>
      <c r="G140" s="11">
        <f>MAX('MDA1'!M140,'MDA2'!M140)</f>
        <v>0</v>
      </c>
      <c r="H140" s="11">
        <f>IF(AND(COUNTRY_INFO!H140&gt;0,COUNTRY_INFO!H140&lt;4),IF(D140&gt;MAX('MDA1'!M140,'MDA2'!M140),MAX('MDA1'!M140,'MDA2'!M140),D140),0)</f>
        <v>0</v>
      </c>
      <c r="I140" s="87">
        <f>IF(AND(COUNTRY_INFO!H140&gt;0,COUNTRY_INFO!H140&lt;4), IF(G140/D140*100&lt;&gt;0, IF(G140/D140*100&gt;100,100,G140/D140*100), "-"),0)</f>
        <v>0</v>
      </c>
      <c r="J140" s="81" t="str">
        <f>COUNTRY_INFO!M140</f>
        <v>Unknown</v>
      </c>
      <c r="K140" s="74"/>
      <c r="L140" s="74"/>
      <c r="M140" s="11">
        <f>MAX('MDA1'!M140,MAX('MDA3'!I140,'MDA3'!L140)+MAX('MDA3'!J140,'MDA3'!M140))</f>
        <v>0</v>
      </c>
      <c r="N140" s="11">
        <f>IF(AND(COUNTRY_INFO!I140&gt;0,COUNTRY_INFO!I140&lt;4),IF(J140&gt;MAX('MDA1'!M140,MAX('MDA3'!I140,'MDA3'!L140)+MAX('MDA3'!J140,'MDA3'!M140)),MAX('MDA1'!M140,MAX('MDA3'!I140,'MDA3'!L140)+MAX('MDA3'!J140,'MDA3'!M140)),J140),0)</f>
        <v>0</v>
      </c>
      <c r="O140" s="87">
        <f>IF(AND(COUNTRY_INFO!I140&gt;0,COUNTRY_INFO!I140&lt;4), IF(M140/J140*100&lt;&gt;0, IF(M140/J140*100&gt;100,100,M140/J140*100), "-"),0)</f>
        <v>0</v>
      </c>
      <c r="P140" s="81">
        <f>COUNTRY_INFO!N140</f>
        <v>28279</v>
      </c>
      <c r="Q140" s="74"/>
      <c r="R140" s="74"/>
      <c r="S140" s="11">
        <f>SUM(MAX('MDA2'!J140, 'T1'!L140, MAX(T3_R1!K140, T3_R2!K140)), MAX('MDA1'!K140, 'MDA2'!K140, 'T1'!M140, MAX(T3_R1!L140, T3_R2!L140)), MAX('MDA1'!L140, 'MDA2'!L140, 'T1'!N140, MAX(T3_R1!M140, T3_R2!M140)))</f>
        <v>0</v>
      </c>
      <c r="T140" s="11">
        <f>IF(AND(COUNTRY_INFO!J140&gt;1,COUNTRY_INFO!J140&lt;4),IF(P140&gt;SUM(MAX('MDA2'!J140,MAX(T3_R1!K140,T3_R2!K140)),MAX('MDA1'!K140,'MDA2'!K140,'T1'!M140,MAX(T3_R1!L140,T3_R2!L140))),SUM(MAX('MDA2'!J140,MAX(T3_R1!K140,T3_R2!K140)),MAX('MDA1'!K140,'MDA2'!K140,'T1'!M140,MAX(T3_R1!L140,T3_R2!L140))),P140),0)</f>
        <v>0</v>
      </c>
      <c r="U140" s="87" t="str">
        <f>IF(AND(COUNTRY_INFO!J140&gt;1,COUNTRY_INFO!J140&lt;4), IF(S140/P140*100&lt;&gt;0, IF(T140/P140*100&gt;100,100,T140/P140*100), "-"),0)</f>
        <v>-</v>
      </c>
      <c r="V140" s="81">
        <f>COUNTRY_INFO!O140</f>
        <v>6076.62</v>
      </c>
      <c r="W140" s="74"/>
      <c r="X140" s="74"/>
      <c r="Y140" s="11">
        <f>MAX(SUM('T1'!L140:'T1'!N140),SUM('T2'!J140:'T2'!L140))</f>
        <v>0</v>
      </c>
      <c r="Z140" s="11">
        <f>IF(AND(COUNTRY_INFO!K140&gt;0,COUNTRY_INFO!K140&lt;4),IF(V140&gt;MAX('T1'!M140,'T2'!M140),MAX('T1'!M140,'T2'!M140),V140),0)</f>
        <v>0</v>
      </c>
      <c r="AA140" s="87" t="str">
        <f>IF(AND(COUNTRY_INFO!K140&gt;0,COUNTRY_INFO!K140&lt;4), IF(Y140/V140*100&lt;&gt;0, IF(Z140/V140*100&gt;100,100,Z140/V140*100), "-"),0)</f>
        <v>-</v>
      </c>
    </row>
    <row r="141" spans="1:27" x14ac:dyDescent="0.25">
      <c r="A141" s="10" t="str">
        <f>IF(COUNTRY_INFO!A141=0," ",COUNTRY_INFO!A141)</f>
        <v>Angola</v>
      </c>
      <c r="B141" s="10" t="str">
        <f>IF(COUNTRY_INFO!B141=0," ",COUNTRY_INFO!B141)</f>
        <v>MOXICO</v>
      </c>
      <c r="C141" s="104" t="str">
        <f>IF(COUNTRY_INFO!C141=0," ",COUNTRY_INFO!C141)</f>
        <v>CAMEIA</v>
      </c>
      <c r="D141" s="81" t="str">
        <f>COUNTRY_INFO!L141</f>
        <v>Unknown</v>
      </c>
      <c r="E141" s="74"/>
      <c r="F141" s="74"/>
      <c r="G141" s="11">
        <f>MAX('MDA1'!M141,'MDA2'!M141)</f>
        <v>0</v>
      </c>
      <c r="H141" s="11">
        <f>IF(AND(COUNTRY_INFO!H141&gt;0,COUNTRY_INFO!H141&lt;4),IF(D141&gt;MAX('MDA1'!M141,'MDA2'!M141),MAX('MDA1'!M141,'MDA2'!M141),D141),0)</f>
        <v>0</v>
      </c>
      <c r="I141" s="87">
        <f>IF(AND(COUNTRY_INFO!H141&gt;0,COUNTRY_INFO!H141&lt;4), IF(G141/D141*100&lt;&gt;0, IF(G141/D141*100&gt;100,100,G141/D141*100), "-"),0)</f>
        <v>0</v>
      </c>
      <c r="J141" s="81" t="str">
        <f>COUNTRY_INFO!M141</f>
        <v>Unknown</v>
      </c>
      <c r="K141" s="74"/>
      <c r="L141" s="74"/>
      <c r="M141" s="11">
        <f>MAX('MDA1'!M141,MAX('MDA3'!I141,'MDA3'!L141)+MAX('MDA3'!J141,'MDA3'!M141))</f>
        <v>0</v>
      </c>
      <c r="N141" s="11">
        <f>IF(AND(COUNTRY_INFO!I141&gt;0,COUNTRY_INFO!I141&lt;4),IF(J141&gt;MAX('MDA1'!M141,MAX('MDA3'!I141,'MDA3'!L141)+MAX('MDA3'!J141,'MDA3'!M141)),MAX('MDA1'!M141,MAX('MDA3'!I141,'MDA3'!L141)+MAX('MDA3'!J141,'MDA3'!M141)),J141),0)</f>
        <v>0</v>
      </c>
      <c r="O141" s="87">
        <f>IF(AND(COUNTRY_INFO!I141&gt;0,COUNTRY_INFO!I141&lt;4), IF(M141/J141*100&lt;&gt;0, IF(M141/J141*100&gt;100,100,M141/J141*100), "-"),0)</f>
        <v>0</v>
      </c>
      <c r="P141" s="81">
        <f>COUNTRY_INFO!N141</f>
        <v>11887</v>
      </c>
      <c r="Q141" s="74"/>
      <c r="R141" s="74"/>
      <c r="S141" s="11">
        <f>SUM(MAX('MDA2'!J141, 'T1'!L141, MAX(T3_R1!K141, T3_R2!K141)), MAX('MDA1'!K141, 'MDA2'!K141, 'T1'!M141, MAX(T3_R1!L141, T3_R2!L141)), MAX('MDA1'!L141, 'MDA2'!L141, 'T1'!N141, MAX(T3_R1!M141, T3_R2!M141)))</f>
        <v>0</v>
      </c>
      <c r="T141" s="11">
        <f>IF(AND(COUNTRY_INFO!J141&gt;1,COUNTRY_INFO!J141&lt;4),IF(P141&gt;SUM(MAX('MDA2'!J141,MAX(T3_R1!K141,T3_R2!K141)),MAX('MDA1'!K141,'MDA2'!K141,'T1'!M141,MAX(T3_R1!L141,T3_R2!L141))),SUM(MAX('MDA2'!J141,MAX(T3_R1!K141,T3_R2!K141)),MAX('MDA1'!K141,'MDA2'!K141,'T1'!M141,MAX(T3_R1!L141,T3_R2!L141))),P141),0)</f>
        <v>0</v>
      </c>
      <c r="U141" s="87" t="str">
        <f>IF(AND(COUNTRY_INFO!J141&gt;1,COUNTRY_INFO!J141&lt;4), IF(S141/P141*100&lt;&gt;0, IF(T141/P141*100&gt;100,100,T141/P141*100), "-"),0)</f>
        <v>-</v>
      </c>
      <c r="V141" s="81">
        <f>COUNTRY_INFO!O141</f>
        <v>2554.2000000000003</v>
      </c>
      <c r="W141" s="74"/>
      <c r="X141" s="74"/>
      <c r="Y141" s="11">
        <f>MAX(SUM('T1'!L141:'T1'!N141),SUM('T2'!J141:'T2'!L141))</f>
        <v>0</v>
      </c>
      <c r="Z141" s="11">
        <f>IF(AND(COUNTRY_INFO!K141&gt;0,COUNTRY_INFO!K141&lt;4),IF(V141&gt;MAX('T1'!M141,'T2'!M141),MAX('T1'!M141,'T2'!M141),V141),0)</f>
        <v>0</v>
      </c>
      <c r="AA141" s="87" t="str">
        <f>IF(AND(COUNTRY_INFO!K141&gt;0,COUNTRY_INFO!K141&lt;4), IF(Y141/V141*100&lt;&gt;0, IF(Z141/V141*100&gt;100,100,Z141/V141*100), "-"),0)</f>
        <v>-</v>
      </c>
    </row>
    <row r="142" spans="1:27" x14ac:dyDescent="0.25">
      <c r="A142" s="10" t="str">
        <f>IF(COUNTRY_INFO!A142=0," ",COUNTRY_INFO!A142)</f>
        <v>Angola</v>
      </c>
      <c r="B142" s="10" t="str">
        <f>IF(COUNTRY_INFO!B142=0," ",COUNTRY_INFO!B142)</f>
        <v>MOXICO</v>
      </c>
      <c r="C142" s="104" t="str">
        <f>IF(COUNTRY_INFO!C142=0," ",COUNTRY_INFO!C142)</f>
        <v>LUENA</v>
      </c>
      <c r="D142" s="81" t="str">
        <f>COUNTRY_INFO!L142</f>
        <v>Unknown</v>
      </c>
      <c r="E142" s="74"/>
      <c r="F142" s="74"/>
      <c r="G142" s="11">
        <f>MAX('MDA1'!M142,'MDA2'!M142)</f>
        <v>0</v>
      </c>
      <c r="H142" s="11">
        <f>IF(AND(COUNTRY_INFO!H142&gt;0,COUNTRY_INFO!H142&lt;4),IF(D142&gt;MAX('MDA1'!M142,'MDA2'!M142),MAX('MDA1'!M142,'MDA2'!M142),D142),0)</f>
        <v>0</v>
      </c>
      <c r="I142" s="87">
        <f>IF(AND(COUNTRY_INFO!H142&gt;0,COUNTRY_INFO!H142&lt;4), IF(G142/D142*100&lt;&gt;0, IF(G142/D142*100&gt;100,100,G142/D142*100), "-"),0)</f>
        <v>0</v>
      </c>
      <c r="J142" s="81" t="str">
        <f>COUNTRY_INFO!M142</f>
        <v>Unknown</v>
      </c>
      <c r="K142" s="74"/>
      <c r="L142" s="74"/>
      <c r="M142" s="11">
        <f>MAX('MDA1'!M142,MAX('MDA3'!I142,'MDA3'!L142)+MAX('MDA3'!J142,'MDA3'!M142))</f>
        <v>0</v>
      </c>
      <c r="N142" s="11">
        <f>IF(AND(COUNTRY_INFO!I142&gt;0,COUNTRY_INFO!I142&lt;4),IF(J142&gt;MAX('MDA1'!M142,MAX('MDA3'!I142,'MDA3'!L142)+MAX('MDA3'!J142,'MDA3'!M142)),MAX('MDA1'!M142,MAX('MDA3'!I142,'MDA3'!L142)+MAX('MDA3'!J142,'MDA3'!M142)),J142),0)</f>
        <v>0</v>
      </c>
      <c r="O142" s="87">
        <f>IF(AND(COUNTRY_INFO!I142&gt;0,COUNTRY_INFO!I142&lt;4), IF(M142/J142*100&lt;&gt;0, IF(M142/J142*100&gt;100,100,M142/J142*100), "-"),0)</f>
        <v>0</v>
      </c>
      <c r="P142" s="81">
        <f>COUNTRY_INFO!N142</f>
        <v>150845</v>
      </c>
      <c r="Q142" s="74"/>
      <c r="R142" s="74"/>
      <c r="S142" s="11">
        <f>SUM(MAX('MDA2'!J142, 'T1'!L142, MAX(T3_R1!K142, T3_R2!K142)), MAX('MDA1'!K142, 'MDA2'!K142, 'T1'!M142, MAX(T3_R1!L142, T3_R2!L142)), MAX('MDA1'!L142, 'MDA2'!L142, 'T1'!N142, MAX(T3_R1!M142, T3_R2!M142)))</f>
        <v>0</v>
      </c>
      <c r="T142" s="11">
        <f>IF(AND(COUNTRY_INFO!J142&gt;1,COUNTRY_INFO!J142&lt;4),IF(P142&gt;SUM(MAX('MDA2'!J142,MAX(T3_R1!K142,T3_R2!K142)),MAX('MDA1'!K142,'MDA2'!K142,'T1'!M142,MAX(T3_R1!L142,T3_R2!L142))),SUM(MAX('MDA2'!J142,MAX(T3_R1!K142,T3_R2!K142)),MAX('MDA1'!K142,'MDA2'!K142,'T1'!M142,MAX(T3_R1!L142,T3_R2!L142))),P142),0)</f>
        <v>0</v>
      </c>
      <c r="U142" s="87" t="str">
        <f>IF(AND(COUNTRY_INFO!J142&gt;1,COUNTRY_INFO!J142&lt;4), IF(S142/P142*100&lt;&gt;0, IF(T142/P142*100&gt;100,100,T142/P142*100), "-"),0)</f>
        <v>-</v>
      </c>
      <c r="V142" s="81">
        <f>COUNTRY_INFO!O142</f>
        <v>32414.25</v>
      </c>
      <c r="W142" s="74"/>
      <c r="X142" s="74"/>
      <c r="Y142" s="11">
        <f>MAX(SUM('T1'!L142:'T1'!N142),SUM('T2'!J142:'T2'!L142))</f>
        <v>0</v>
      </c>
      <c r="Z142" s="11">
        <f>IF(AND(COUNTRY_INFO!K142&gt;0,COUNTRY_INFO!K142&lt;4),IF(V142&gt;MAX('T1'!M142,'T2'!M142),MAX('T1'!M142,'T2'!M142),V142),0)</f>
        <v>0</v>
      </c>
      <c r="AA142" s="87" t="str">
        <f>IF(AND(COUNTRY_INFO!K142&gt;0,COUNTRY_INFO!K142&lt;4), IF(Y142/V142*100&lt;&gt;0, IF(Z142/V142*100&gt;100,100,Z142/V142*100), "-"),0)</f>
        <v>-</v>
      </c>
    </row>
    <row r="143" spans="1:27" x14ac:dyDescent="0.25">
      <c r="A143" s="10" t="str">
        <f>IF(COUNTRY_INFO!A143=0," ",COUNTRY_INFO!A143)</f>
        <v>Angola</v>
      </c>
      <c r="B143" s="10" t="str">
        <f>IF(COUNTRY_INFO!B143=0," ",COUNTRY_INFO!B143)</f>
        <v>NAMIBE</v>
      </c>
      <c r="C143" s="104" t="str">
        <f>IF(COUNTRY_INFO!C143=0," ",COUNTRY_INFO!C143)</f>
        <v>BIBALA</v>
      </c>
      <c r="D143" s="81" t="str">
        <f>COUNTRY_INFO!L143</f>
        <v>Unknown</v>
      </c>
      <c r="E143" s="74"/>
      <c r="F143" s="74"/>
      <c r="G143" s="11">
        <f>MAX('MDA1'!M143,'MDA2'!M143)</f>
        <v>0</v>
      </c>
      <c r="H143" s="11">
        <f>IF(AND(COUNTRY_INFO!H143&gt;0,COUNTRY_INFO!H143&lt;4),IF(D143&gt;MAX('MDA1'!M143,'MDA2'!M143),MAX('MDA1'!M143,'MDA2'!M143),D143),0)</f>
        <v>0</v>
      </c>
      <c r="I143" s="87">
        <f>IF(AND(COUNTRY_INFO!H143&gt;0,COUNTRY_INFO!H143&lt;4), IF(G143/D143*100&lt;&gt;0, IF(G143/D143*100&gt;100,100,G143/D143*100), "-"),0)</f>
        <v>0</v>
      </c>
      <c r="J143" s="81">
        <f>COUNTRY_INFO!M143</f>
        <v>0</v>
      </c>
      <c r="K143" s="74"/>
      <c r="L143" s="74"/>
      <c r="M143" s="11">
        <f>MAX('MDA1'!M143,MAX('MDA3'!I143,'MDA3'!L143)+MAX('MDA3'!J143,'MDA3'!M143))</f>
        <v>0</v>
      </c>
      <c r="N143" s="11">
        <f>IF(AND(COUNTRY_INFO!I143&gt;0,COUNTRY_INFO!I143&lt;4),IF(J143&gt;MAX('MDA1'!M143,MAX('MDA3'!I143,'MDA3'!L143)+MAX('MDA3'!J143,'MDA3'!M143)),MAX('MDA1'!M143,MAX('MDA3'!I143,'MDA3'!L143)+MAX('MDA3'!J143,'MDA3'!M143)),J143),0)</f>
        <v>0</v>
      </c>
      <c r="O143" s="87">
        <f>IF(AND(COUNTRY_INFO!I143&gt;0,COUNTRY_INFO!I143&lt;4), IF(M143/J143*100&lt;&gt;0, IF(M143/J143*100&gt;100,100,M143/J143*100), "-"),0)</f>
        <v>0</v>
      </c>
      <c r="P143" s="81">
        <f>COUNTRY_INFO!N143</f>
        <v>23822</v>
      </c>
      <c r="Q143" s="74"/>
      <c r="R143" s="74"/>
      <c r="S143" s="11">
        <f>SUM(MAX('MDA2'!J143, 'T1'!L143, MAX(T3_R1!K143, T3_R2!K143)), MAX('MDA1'!K143, 'MDA2'!K143, 'T1'!M143, MAX(T3_R1!L143, T3_R2!L143)), MAX('MDA1'!L143, 'MDA2'!L143, 'T1'!N143, MAX(T3_R1!M143, T3_R2!M143)))</f>
        <v>0</v>
      </c>
      <c r="T143" s="11">
        <f>IF(AND(COUNTRY_INFO!J143&gt;1,COUNTRY_INFO!J143&lt;4),IF(P143&gt;SUM(MAX('MDA2'!J143,MAX(T3_R1!K143,T3_R2!K143)),MAX('MDA1'!K143,'MDA2'!K143,'T1'!M143,MAX(T3_R1!L143,T3_R2!L143))),SUM(MAX('MDA2'!J143,MAX(T3_R1!K143,T3_R2!K143)),MAX('MDA1'!K143,'MDA2'!K143,'T1'!M143,MAX(T3_R1!L143,T3_R2!L143))),P143),0)</f>
        <v>0</v>
      </c>
      <c r="U143" s="87" t="str">
        <f>IF(AND(COUNTRY_INFO!J143&gt;1,COUNTRY_INFO!J143&lt;4), IF(S143/P143*100&lt;&gt;0, IF(T143/P143*100&gt;100,100,T143/P143*100), "-"),0)</f>
        <v>-</v>
      </c>
      <c r="V143" s="81">
        <f>COUNTRY_INFO!O143</f>
        <v>13628.2</v>
      </c>
      <c r="W143" s="74"/>
      <c r="X143" s="74"/>
      <c r="Y143" s="11">
        <f>MAX(SUM('T1'!L143:'T1'!N143),SUM('T2'!J143:'T2'!L143))</f>
        <v>0</v>
      </c>
      <c r="Z143" s="11">
        <f>IF(AND(COUNTRY_INFO!K143&gt;0,COUNTRY_INFO!K143&lt;4),IF(V143&gt;MAX('T1'!M143,'T2'!M143),MAX('T1'!M143,'T2'!M143),V143),0)</f>
        <v>0</v>
      </c>
      <c r="AA143" s="87" t="str">
        <f>IF(AND(COUNTRY_INFO!K143&gt;0,COUNTRY_INFO!K143&lt;4), IF(Y143/V143*100&lt;&gt;0, IF(Z143/V143*100&gt;100,100,Z143/V143*100), "-"),0)</f>
        <v>-</v>
      </c>
    </row>
    <row r="144" spans="1:27" x14ac:dyDescent="0.25">
      <c r="A144" s="10" t="str">
        <f>IF(COUNTRY_INFO!A144=0," ",COUNTRY_INFO!A144)</f>
        <v>Angola</v>
      </c>
      <c r="B144" s="10" t="str">
        <f>IF(COUNTRY_INFO!B144=0," ",COUNTRY_INFO!B144)</f>
        <v>NAMIBE</v>
      </c>
      <c r="C144" s="104" t="str">
        <f>IF(COUNTRY_INFO!C144=0," ",COUNTRY_INFO!C144)</f>
        <v>CAMUCUIO</v>
      </c>
      <c r="D144" s="81" t="str">
        <f>COUNTRY_INFO!L144</f>
        <v>Unknown</v>
      </c>
      <c r="E144" s="74"/>
      <c r="F144" s="74"/>
      <c r="G144" s="11">
        <f>MAX('MDA1'!M144,'MDA2'!M144)</f>
        <v>0</v>
      </c>
      <c r="H144" s="11">
        <f>IF(AND(COUNTRY_INFO!H144&gt;0,COUNTRY_INFO!H144&lt;4),IF(D144&gt;MAX('MDA1'!M144,'MDA2'!M144),MAX('MDA1'!M144,'MDA2'!M144),D144),0)</f>
        <v>0</v>
      </c>
      <c r="I144" s="87">
        <f>IF(AND(COUNTRY_INFO!H144&gt;0,COUNTRY_INFO!H144&lt;4), IF(G144/D144*100&lt;&gt;0, IF(G144/D144*100&gt;100,100,G144/D144*100), "-"),0)</f>
        <v>0</v>
      </c>
      <c r="J144" s="81">
        <f>COUNTRY_INFO!M144</f>
        <v>0</v>
      </c>
      <c r="K144" s="74"/>
      <c r="L144" s="74"/>
      <c r="M144" s="11">
        <f>MAX('MDA1'!M144,MAX('MDA3'!I144,'MDA3'!L144)+MAX('MDA3'!J144,'MDA3'!M144))</f>
        <v>0</v>
      </c>
      <c r="N144" s="11">
        <f>IF(AND(COUNTRY_INFO!I144&gt;0,COUNTRY_INFO!I144&lt;4),IF(J144&gt;MAX('MDA1'!M144,MAX('MDA3'!I144,'MDA3'!L144)+MAX('MDA3'!J144,'MDA3'!M144)),MAX('MDA1'!M144,MAX('MDA3'!I144,'MDA3'!L144)+MAX('MDA3'!J144,'MDA3'!M144)),J144),0)</f>
        <v>0</v>
      </c>
      <c r="O144" s="87">
        <f>IF(AND(COUNTRY_INFO!I144&gt;0,COUNTRY_INFO!I144&lt;4), IF(M144/J144*100&lt;&gt;0, IF(M144/J144*100&gt;100,100,M144/J144*100), "-"),0)</f>
        <v>0</v>
      </c>
      <c r="P144" s="81">
        <f>COUNTRY_INFO!N144</f>
        <v>21204</v>
      </c>
      <c r="Q144" s="74"/>
      <c r="R144" s="74"/>
      <c r="S144" s="11">
        <f>SUM(MAX('MDA2'!J144, 'T1'!L144, MAX(T3_R1!K144, T3_R2!K144)), MAX('MDA1'!K144, 'MDA2'!K144, 'T1'!M144, MAX(T3_R1!L144, T3_R2!L144)), MAX('MDA1'!L144, 'MDA2'!L144, 'T1'!N144, MAX(T3_R1!M144, T3_R2!M144)))</f>
        <v>0</v>
      </c>
      <c r="T144" s="11">
        <f>IF(AND(COUNTRY_INFO!J144&gt;1,COUNTRY_INFO!J144&lt;4),IF(P144&gt;SUM(MAX('MDA2'!J144,MAX(T3_R1!K144,T3_R2!K144)),MAX('MDA1'!K144,'MDA2'!K144,'T1'!M144,MAX(T3_R1!L144,T3_R2!L144))),SUM(MAX('MDA2'!J144,MAX(T3_R1!K144,T3_R2!K144)),MAX('MDA1'!K144,'MDA2'!K144,'T1'!M144,MAX(T3_R1!L144,T3_R2!L144))),P144),0)</f>
        <v>0</v>
      </c>
      <c r="U144" s="87" t="str">
        <f>IF(AND(COUNTRY_INFO!J144&gt;1,COUNTRY_INFO!J144&lt;4), IF(S144/P144*100&lt;&gt;0, IF(T144/P144*100&gt;100,100,T144/P144*100), "-"),0)</f>
        <v>-</v>
      </c>
      <c r="V144" s="81">
        <f>COUNTRY_INFO!O144</f>
        <v>12130.3</v>
      </c>
      <c r="W144" s="74"/>
      <c r="X144" s="74"/>
      <c r="Y144" s="11">
        <f>MAX(SUM('T1'!L144:'T1'!N144),SUM('T2'!J144:'T2'!L144))</f>
        <v>0</v>
      </c>
      <c r="Z144" s="11">
        <f>IF(AND(COUNTRY_INFO!K144&gt;0,COUNTRY_INFO!K144&lt;4),IF(V144&gt;MAX('T1'!M144,'T2'!M144),MAX('T1'!M144,'T2'!M144),V144),0)</f>
        <v>0</v>
      </c>
      <c r="AA144" s="87" t="str">
        <f>IF(AND(COUNTRY_INFO!K144&gt;0,COUNTRY_INFO!K144&lt;4), IF(Y144/V144*100&lt;&gt;0, IF(Z144/V144*100&gt;100,100,Z144/V144*100), "-"),0)</f>
        <v>-</v>
      </c>
    </row>
    <row r="145" spans="1:27" x14ac:dyDescent="0.25">
      <c r="A145" s="10" t="str">
        <f>IF(COUNTRY_INFO!A145=0," ",COUNTRY_INFO!A145)</f>
        <v>Angola</v>
      </c>
      <c r="B145" s="10" t="str">
        <f>IF(COUNTRY_INFO!B145=0," ",COUNTRY_INFO!B145)</f>
        <v>NAMIBE</v>
      </c>
      <c r="C145" s="104" t="str">
        <f>IF(COUNTRY_INFO!C145=0," ",COUNTRY_INFO!C145)</f>
        <v>NAMIBE</v>
      </c>
      <c r="D145" s="81" t="str">
        <f>COUNTRY_INFO!L145</f>
        <v>Unknown</v>
      </c>
      <c r="E145" s="74"/>
      <c r="F145" s="74"/>
      <c r="G145" s="11">
        <f>MAX('MDA1'!M145,'MDA2'!M145)</f>
        <v>0</v>
      </c>
      <c r="H145" s="11">
        <f>IF(AND(COUNTRY_INFO!H145&gt;0,COUNTRY_INFO!H145&lt;4),IF(D145&gt;MAX('MDA1'!M145,'MDA2'!M145),MAX('MDA1'!M145,'MDA2'!M145),D145),0)</f>
        <v>0</v>
      </c>
      <c r="I145" s="87">
        <f>IF(AND(COUNTRY_INFO!H145&gt;0,COUNTRY_INFO!H145&lt;4), IF(G145/D145*100&lt;&gt;0, IF(G145/D145*100&gt;100,100,G145/D145*100), "-"),0)</f>
        <v>0</v>
      </c>
      <c r="J145" s="81">
        <f>COUNTRY_INFO!M145</f>
        <v>0</v>
      </c>
      <c r="K145" s="74"/>
      <c r="L145" s="74"/>
      <c r="M145" s="11">
        <f>MAX('MDA1'!M145,MAX('MDA3'!I145,'MDA3'!L145)+MAX('MDA3'!J145,'MDA3'!M145))</f>
        <v>0</v>
      </c>
      <c r="N145" s="11">
        <f>IF(AND(COUNTRY_INFO!I145&gt;0,COUNTRY_INFO!I145&lt;4),IF(J145&gt;MAX('MDA1'!M145,MAX('MDA3'!I145,'MDA3'!L145)+MAX('MDA3'!J145,'MDA3'!M145)),MAX('MDA1'!M145,MAX('MDA3'!I145,'MDA3'!L145)+MAX('MDA3'!J145,'MDA3'!M145)),J145),0)</f>
        <v>0</v>
      </c>
      <c r="O145" s="87">
        <f>IF(AND(COUNTRY_INFO!I145&gt;0,COUNTRY_INFO!I145&lt;4), IF(M145/J145*100&lt;&gt;0, IF(M145/J145*100&gt;100,100,M145/J145*100), "-"),0)</f>
        <v>0</v>
      </c>
      <c r="P145" s="81">
        <f>COUNTRY_INFO!N145</f>
        <v>121284</v>
      </c>
      <c r="Q145" s="74"/>
      <c r="R145" s="74"/>
      <c r="S145" s="11">
        <f>SUM(MAX('MDA2'!J145, 'T1'!L145, MAX(T3_R1!K145, T3_R2!K145)), MAX('MDA1'!K145, 'MDA2'!K145, 'T1'!M145, MAX(T3_R1!L145, T3_R2!L145)), MAX('MDA1'!L145, 'MDA2'!L145, 'T1'!N145, MAX(T3_R1!M145, T3_R2!M145)))</f>
        <v>0</v>
      </c>
      <c r="T145" s="11">
        <f>IF(AND(COUNTRY_INFO!J145&gt;1,COUNTRY_INFO!J145&lt;4),IF(P145&gt;SUM(MAX('MDA2'!J145,MAX(T3_R1!K145,T3_R2!K145)),MAX('MDA1'!K145,'MDA2'!K145,'T1'!M145,MAX(T3_R1!L145,T3_R2!L145))),SUM(MAX('MDA2'!J145,MAX(T3_R1!K145,T3_R2!K145)),MAX('MDA1'!K145,'MDA2'!K145,'T1'!M145,MAX(T3_R1!L145,T3_R2!L145))),P145),0)</f>
        <v>0</v>
      </c>
      <c r="U145" s="87" t="str">
        <f>IF(AND(COUNTRY_INFO!J145&gt;1,COUNTRY_INFO!J145&lt;4), IF(S145/P145*100&lt;&gt;0, IF(T145/P145*100&gt;100,100,T145/P145*100), "-"),0)</f>
        <v>-</v>
      </c>
      <c r="V145" s="81">
        <f>COUNTRY_INFO!O145</f>
        <v>69386</v>
      </c>
      <c r="W145" s="74"/>
      <c r="X145" s="74"/>
      <c r="Y145" s="11">
        <f>MAX(SUM('T1'!L145:'T1'!N145),SUM('T2'!J145:'T2'!L145))</f>
        <v>0</v>
      </c>
      <c r="Z145" s="11">
        <f>IF(AND(COUNTRY_INFO!K145&gt;0,COUNTRY_INFO!K145&lt;4),IF(V145&gt;MAX('T1'!M145,'T2'!M145),MAX('T1'!M145,'T2'!M145),V145),0)</f>
        <v>0</v>
      </c>
      <c r="AA145" s="87" t="str">
        <f>IF(AND(COUNTRY_INFO!K145&gt;0,COUNTRY_INFO!K145&lt;4), IF(Y145/V145*100&lt;&gt;0, IF(Z145/V145*100&gt;100,100,Z145/V145*100), "-"),0)</f>
        <v>-</v>
      </c>
    </row>
    <row r="146" spans="1:27" x14ac:dyDescent="0.25">
      <c r="A146" s="10" t="str">
        <f>IF(COUNTRY_INFO!A146=0," ",COUNTRY_INFO!A146)</f>
        <v>Angola</v>
      </c>
      <c r="B146" s="10" t="str">
        <f>IF(COUNTRY_INFO!B146=0," ",COUNTRY_INFO!B146)</f>
        <v>NAMIBE</v>
      </c>
      <c r="C146" s="104" t="str">
        <f>IF(COUNTRY_INFO!C146=0," ",COUNTRY_INFO!C146)</f>
        <v>TOMBUA</v>
      </c>
      <c r="D146" s="81" t="str">
        <f>COUNTRY_INFO!L146</f>
        <v>Unknown</v>
      </c>
      <c r="E146" s="74"/>
      <c r="F146" s="74"/>
      <c r="G146" s="11">
        <f>MAX('MDA1'!M146,'MDA2'!M146)</f>
        <v>0</v>
      </c>
      <c r="H146" s="11">
        <f>IF(AND(COUNTRY_INFO!H146&gt;0,COUNTRY_INFO!H146&lt;4),IF(D146&gt;MAX('MDA1'!M146,'MDA2'!M146),MAX('MDA1'!M146,'MDA2'!M146),D146),0)</f>
        <v>0</v>
      </c>
      <c r="I146" s="87">
        <f>IF(AND(COUNTRY_INFO!H146&gt;0,COUNTRY_INFO!H146&lt;4), IF(G146/D146*100&lt;&gt;0, IF(G146/D146*100&gt;100,100,G146/D146*100), "-"),0)</f>
        <v>0</v>
      </c>
      <c r="J146" s="81">
        <f>COUNTRY_INFO!M146</f>
        <v>0</v>
      </c>
      <c r="K146" s="74"/>
      <c r="L146" s="74"/>
      <c r="M146" s="11">
        <f>MAX('MDA1'!M146,MAX('MDA3'!I146,'MDA3'!L146)+MAX('MDA3'!J146,'MDA3'!M146))</f>
        <v>0</v>
      </c>
      <c r="N146" s="11">
        <f>IF(AND(COUNTRY_INFO!I146&gt;0,COUNTRY_INFO!I146&lt;4),IF(J146&gt;MAX('MDA1'!M146,MAX('MDA3'!I146,'MDA3'!L146)+MAX('MDA3'!J146,'MDA3'!M146)),MAX('MDA1'!M146,MAX('MDA3'!I146,'MDA3'!L146)+MAX('MDA3'!J146,'MDA3'!M146)),J146),0)</f>
        <v>0</v>
      </c>
      <c r="O146" s="87">
        <f>IF(AND(COUNTRY_INFO!I146&gt;0,COUNTRY_INFO!I146&lt;4), IF(M146/J146*100&lt;&gt;0, IF(M146/J146*100&gt;100,100,M146/J146*100), "-"),0)</f>
        <v>0</v>
      </c>
      <c r="P146" s="81">
        <f>COUNTRY_INFO!N146</f>
        <v>23595</v>
      </c>
      <c r="Q146" s="74"/>
      <c r="R146" s="74"/>
      <c r="S146" s="11">
        <f>SUM(MAX('MDA2'!J146, 'T1'!L146, MAX(T3_R1!K146, T3_R2!K146)), MAX('MDA1'!K146, 'MDA2'!K146, 'T1'!M146, MAX(T3_R1!L146, T3_R2!L146)), MAX('MDA1'!L146, 'MDA2'!L146, 'T1'!N146, MAX(T3_R1!M146, T3_R2!M146)))</f>
        <v>0</v>
      </c>
      <c r="T146" s="11">
        <f>IF(AND(COUNTRY_INFO!J146&gt;1,COUNTRY_INFO!J146&lt;4),IF(P146&gt;SUM(MAX('MDA2'!J146,MAX(T3_R1!K146,T3_R2!K146)),MAX('MDA1'!K146,'MDA2'!K146,'T1'!M146,MAX(T3_R1!L146,T3_R2!L146))),SUM(MAX('MDA2'!J146,MAX(T3_R1!K146,T3_R2!K146)),MAX('MDA1'!K146,'MDA2'!K146,'T1'!M146,MAX(T3_R1!L146,T3_R2!L146))),P146),0)</f>
        <v>0</v>
      </c>
      <c r="U146" s="87" t="str">
        <f>IF(AND(COUNTRY_INFO!J146&gt;1,COUNTRY_INFO!J146&lt;4), IF(S146/P146*100&lt;&gt;0, IF(T146/P146*100&gt;100,100,T146/P146*100), "-"),0)</f>
        <v>-</v>
      </c>
      <c r="V146" s="81">
        <f>COUNTRY_INFO!O146</f>
        <v>13498.6</v>
      </c>
      <c r="W146" s="74"/>
      <c r="X146" s="74"/>
      <c r="Y146" s="11">
        <f>MAX(SUM('T1'!L146:'T1'!N146),SUM('T2'!J146:'T2'!L146))</f>
        <v>0</v>
      </c>
      <c r="Z146" s="11">
        <f>IF(AND(COUNTRY_INFO!K146&gt;0,COUNTRY_INFO!K146&lt;4),IF(V146&gt;MAX('T1'!M146,'T2'!M146),MAX('T1'!M146,'T2'!M146),V146),0)</f>
        <v>0</v>
      </c>
      <c r="AA146" s="87" t="str">
        <f>IF(AND(COUNTRY_INFO!K146&gt;0,COUNTRY_INFO!K146&lt;4), IF(Y146/V146*100&lt;&gt;0, IF(Z146/V146*100&gt;100,100,Z146/V146*100), "-"),0)</f>
        <v>-</v>
      </c>
    </row>
    <row r="147" spans="1:27" x14ac:dyDescent="0.25">
      <c r="A147" s="10" t="str">
        <f>IF(COUNTRY_INFO!A147=0," ",COUNTRY_INFO!A147)</f>
        <v>Angola</v>
      </c>
      <c r="B147" s="10" t="str">
        <f>IF(COUNTRY_INFO!B147=0," ",COUNTRY_INFO!B147)</f>
        <v>NAMIBE</v>
      </c>
      <c r="C147" s="104" t="str">
        <f>IF(COUNTRY_INFO!C147=0," ",COUNTRY_INFO!C147)</f>
        <v>VIREI</v>
      </c>
      <c r="D147" s="81" t="str">
        <f>COUNTRY_INFO!L147</f>
        <v>Unknown</v>
      </c>
      <c r="E147" s="74"/>
      <c r="F147" s="74"/>
      <c r="G147" s="11">
        <f>MAX('MDA1'!M147,'MDA2'!M147)</f>
        <v>0</v>
      </c>
      <c r="H147" s="11">
        <f>IF(AND(COUNTRY_INFO!H147&gt;0,COUNTRY_INFO!H147&lt;4),IF(D147&gt;MAX('MDA1'!M147,'MDA2'!M147),MAX('MDA1'!M147,'MDA2'!M147),D147),0)</f>
        <v>0</v>
      </c>
      <c r="I147" s="87">
        <f>IF(AND(COUNTRY_INFO!H147&gt;0,COUNTRY_INFO!H147&lt;4), IF(G147/D147*100&lt;&gt;0, IF(G147/D147*100&gt;100,100,G147/D147*100), "-"),0)</f>
        <v>0</v>
      </c>
      <c r="J147" s="81">
        <f>COUNTRY_INFO!M147</f>
        <v>0</v>
      </c>
      <c r="K147" s="74"/>
      <c r="L147" s="74"/>
      <c r="M147" s="11">
        <f>MAX('MDA1'!M147,MAX('MDA3'!I147,'MDA3'!L147)+MAX('MDA3'!J147,'MDA3'!M147))</f>
        <v>0</v>
      </c>
      <c r="N147" s="11">
        <f>IF(AND(COUNTRY_INFO!I147&gt;0,COUNTRY_INFO!I147&lt;4),IF(J147&gt;MAX('MDA1'!M147,MAX('MDA3'!I147,'MDA3'!L147)+MAX('MDA3'!J147,'MDA3'!M147)),MAX('MDA1'!M147,MAX('MDA3'!I147,'MDA3'!L147)+MAX('MDA3'!J147,'MDA3'!M147)),J147),0)</f>
        <v>0</v>
      </c>
      <c r="O147" s="87">
        <f>IF(AND(COUNTRY_INFO!I147&gt;0,COUNTRY_INFO!I147&lt;4), IF(M147/J147*100&lt;&gt;0, IF(M147/J147*100&gt;100,100,M147/J147*100), "-"),0)</f>
        <v>0</v>
      </c>
      <c r="P147" s="81">
        <f>COUNTRY_INFO!N147</f>
        <v>12889</v>
      </c>
      <c r="Q147" s="74"/>
      <c r="R147" s="74"/>
      <c r="S147" s="11">
        <f>SUM(MAX('MDA2'!J147, 'T1'!L147, MAX(T3_R1!K147, T3_R2!K147)), MAX('MDA1'!K147, 'MDA2'!K147, 'T1'!M147, MAX(T3_R1!L147, T3_R2!L147)), MAX('MDA1'!L147, 'MDA2'!L147, 'T1'!N147, MAX(T3_R1!M147, T3_R2!M147)))</f>
        <v>0</v>
      </c>
      <c r="T147" s="11">
        <f>IF(AND(COUNTRY_INFO!J147&gt;1,COUNTRY_INFO!J147&lt;4),IF(P147&gt;SUM(MAX('MDA2'!J147,MAX(T3_R1!K147,T3_R2!K147)),MAX('MDA1'!K147,'MDA2'!K147,'T1'!M147,MAX(T3_R1!L147,T3_R2!L147))),SUM(MAX('MDA2'!J147,MAX(T3_R1!K147,T3_R2!K147)),MAX('MDA1'!K147,'MDA2'!K147,'T1'!M147,MAX(T3_R1!L147,T3_R2!L147))),P147),0)</f>
        <v>0</v>
      </c>
      <c r="U147" s="87" t="str">
        <f>IF(AND(COUNTRY_INFO!J147&gt;1,COUNTRY_INFO!J147&lt;4), IF(S147/P147*100&lt;&gt;0, IF(T147/P147*100&gt;100,100,T147/P147*100), "-"),0)</f>
        <v>-</v>
      </c>
      <c r="V147" s="81">
        <f>COUNTRY_INFO!O147</f>
        <v>7373.9</v>
      </c>
      <c r="W147" s="74"/>
      <c r="X147" s="74"/>
      <c r="Y147" s="11">
        <f>MAX(SUM('T1'!L147:'T1'!N147),SUM('T2'!J147:'T2'!L147))</f>
        <v>0</v>
      </c>
      <c r="Z147" s="11">
        <f>IF(AND(COUNTRY_INFO!K147&gt;0,COUNTRY_INFO!K147&lt;4),IF(V147&gt;MAX('T1'!M147,'T2'!M147),MAX('T1'!M147,'T2'!M147),V147),0)</f>
        <v>0</v>
      </c>
      <c r="AA147" s="87" t="str">
        <f>IF(AND(COUNTRY_INFO!K147&gt;0,COUNTRY_INFO!K147&lt;4), IF(Y147/V147*100&lt;&gt;0, IF(Z147/V147*100&gt;100,100,Z147/V147*100), "-"),0)</f>
        <v>-</v>
      </c>
    </row>
    <row r="148" spans="1:27" x14ac:dyDescent="0.25">
      <c r="A148" s="10" t="str">
        <f>IF(COUNTRY_INFO!A148=0," ",COUNTRY_INFO!A148)</f>
        <v>Angola</v>
      </c>
      <c r="B148" s="10" t="str">
        <f>IF(COUNTRY_INFO!B148=0," ",COUNTRY_INFO!B148)</f>
        <v>UIGE</v>
      </c>
      <c r="C148" s="104" t="str">
        <f>IF(COUNTRY_INFO!C148=0," ",COUNTRY_INFO!C148)</f>
        <v>AMBUILA</v>
      </c>
      <c r="D148" s="81" t="str">
        <f>COUNTRY_INFO!L148</f>
        <v>Unknown</v>
      </c>
      <c r="E148" s="74"/>
      <c r="F148" s="74"/>
      <c r="G148" s="11">
        <f>MAX('MDA1'!M148,'MDA2'!M148)</f>
        <v>0</v>
      </c>
      <c r="H148" s="11">
        <f>IF(AND(COUNTRY_INFO!H148&gt;0,COUNTRY_INFO!H148&lt;4),IF(D148&gt;MAX('MDA1'!M148,'MDA2'!M148),MAX('MDA1'!M148,'MDA2'!M148),D148),0)</f>
        <v>0</v>
      </c>
      <c r="I148" s="87">
        <f>IF(AND(COUNTRY_INFO!H148&gt;0,COUNTRY_INFO!H148&lt;4), IF(G148/D148*100&lt;&gt;0, IF(G148/D148*100&gt;100,100,G148/D148*100), "-"),0)</f>
        <v>0</v>
      </c>
      <c r="J148" s="81" t="str">
        <f>COUNTRY_INFO!M148</f>
        <v>Unknown</v>
      </c>
      <c r="K148" s="74"/>
      <c r="L148" s="74"/>
      <c r="M148" s="11">
        <f>MAX('MDA1'!M148,MAX('MDA3'!I148,'MDA3'!L148)+MAX('MDA3'!J148,'MDA3'!M148))</f>
        <v>0</v>
      </c>
      <c r="N148" s="11">
        <f>IF(AND(COUNTRY_INFO!I148&gt;0,COUNTRY_INFO!I148&lt;4),IF(J148&gt;MAX('MDA1'!M148,MAX('MDA3'!I148,'MDA3'!L148)+MAX('MDA3'!J148,'MDA3'!M148)),MAX('MDA1'!M148,MAX('MDA3'!I148,'MDA3'!L148)+MAX('MDA3'!J148,'MDA3'!M148)),J148),0)</f>
        <v>0</v>
      </c>
      <c r="O148" s="87">
        <f>IF(AND(COUNTRY_INFO!I148&gt;0,COUNTRY_INFO!I148&lt;4), IF(M148/J148*100&lt;&gt;0, IF(M148/J148*100&gt;100,100,M148/J148*100), "-"),0)</f>
        <v>0</v>
      </c>
      <c r="P148" s="81">
        <f>COUNTRY_INFO!N148</f>
        <v>7161</v>
      </c>
      <c r="Q148" s="74"/>
      <c r="R148" s="74"/>
      <c r="S148" s="11">
        <f>SUM(MAX('MDA2'!J148, 'T1'!L148, MAX(T3_R1!K148, T3_R2!K148)), MAX('MDA1'!K148, 'MDA2'!K148, 'T1'!M148, MAX(T3_R1!L148, T3_R2!L148)), MAX('MDA1'!L148, 'MDA2'!L148, 'T1'!N148, MAX(T3_R1!M148, T3_R2!M148)))</f>
        <v>0</v>
      </c>
      <c r="T148" s="11">
        <f>IF(AND(COUNTRY_INFO!J148&gt;1,COUNTRY_INFO!J148&lt;4),IF(P148&gt;SUM(MAX('MDA2'!J148,MAX(T3_R1!K148,T3_R2!K148)),MAX('MDA1'!K148,'MDA2'!K148,'T1'!M148,MAX(T3_R1!L148,T3_R2!L148))),SUM(MAX('MDA2'!J148,MAX(T3_R1!K148,T3_R2!K148)),MAX('MDA1'!K148,'MDA2'!K148,'T1'!M148,MAX(T3_R1!L148,T3_R2!L148))),P148),0)</f>
        <v>0</v>
      </c>
      <c r="U148" s="87" t="str">
        <f>IF(AND(COUNTRY_INFO!J148&gt;1,COUNTRY_INFO!J148&lt;4), IF(S148/P148*100&lt;&gt;0, IF(T148/P148*100&gt;100,100,T148/P148*100), "-"),0)</f>
        <v>-</v>
      </c>
      <c r="V148" s="81">
        <f>COUNTRY_INFO!O148</f>
        <v>4096.8999999999996</v>
      </c>
      <c r="W148" s="74"/>
      <c r="X148" s="74"/>
      <c r="Y148" s="11">
        <f>MAX(SUM('T1'!L148:'T1'!N148),SUM('T2'!J148:'T2'!L148))</f>
        <v>5103</v>
      </c>
      <c r="Z148" s="11">
        <f>IF(AND(COUNTRY_INFO!K148&gt;0,COUNTRY_INFO!K148&lt;4),IF(V148&gt;MAX('T1'!M148,'T2'!M148),MAX('T1'!M148,'T2'!M148),V148),0)</f>
        <v>4096.8999999999996</v>
      </c>
      <c r="AA148" s="87">
        <f>IF(AND(COUNTRY_INFO!K148&gt;0,COUNTRY_INFO!K148&lt;4), IF(Y148/V148*100&lt;&gt;0, IF(Z148/V148*100&gt;100,100,Z148/V148*100), "-"),0)</f>
        <v>100</v>
      </c>
    </row>
    <row r="149" spans="1:27" x14ac:dyDescent="0.25">
      <c r="A149" s="10" t="str">
        <f>IF(COUNTRY_INFO!A149=0," ",COUNTRY_INFO!A149)</f>
        <v>Angola</v>
      </c>
      <c r="B149" s="10" t="str">
        <f>IF(COUNTRY_INFO!B149=0," ",COUNTRY_INFO!B149)</f>
        <v>UIGE</v>
      </c>
      <c r="C149" s="104" t="str">
        <f>IF(COUNTRY_INFO!C149=0," ",COUNTRY_INFO!C149)</f>
        <v>BEMBE</v>
      </c>
      <c r="D149" s="81" t="str">
        <f>COUNTRY_INFO!L149</f>
        <v>Unknown</v>
      </c>
      <c r="E149" s="74"/>
      <c r="F149" s="74"/>
      <c r="G149" s="11">
        <f>MAX('MDA1'!M149,'MDA2'!M149)</f>
        <v>0</v>
      </c>
      <c r="H149" s="11">
        <f>IF(AND(COUNTRY_INFO!H149&gt;0,COUNTRY_INFO!H149&lt;4),IF(D149&gt;MAX('MDA1'!M149,'MDA2'!M149),MAX('MDA1'!M149,'MDA2'!M149),D149),0)</f>
        <v>0</v>
      </c>
      <c r="I149" s="87">
        <f>IF(AND(COUNTRY_INFO!H149&gt;0,COUNTRY_INFO!H149&lt;4), IF(G149/D149*100&lt;&gt;0, IF(G149/D149*100&gt;100,100,G149/D149*100), "-"),0)</f>
        <v>0</v>
      </c>
      <c r="J149" s="81" t="str">
        <f>COUNTRY_INFO!M149</f>
        <v>Unknown</v>
      </c>
      <c r="K149" s="74"/>
      <c r="L149" s="74"/>
      <c r="M149" s="11">
        <f>MAX('MDA1'!M149,MAX('MDA3'!I149,'MDA3'!L149)+MAX('MDA3'!J149,'MDA3'!M149))</f>
        <v>0</v>
      </c>
      <c r="N149" s="11">
        <f>IF(AND(COUNTRY_INFO!I149&gt;0,COUNTRY_INFO!I149&lt;4),IF(J149&gt;MAX('MDA1'!M149,MAX('MDA3'!I149,'MDA3'!L149)+MAX('MDA3'!J149,'MDA3'!M149)),MAX('MDA1'!M149,MAX('MDA3'!I149,'MDA3'!L149)+MAX('MDA3'!J149,'MDA3'!M149)),J149),0)</f>
        <v>0</v>
      </c>
      <c r="O149" s="87">
        <f>IF(AND(COUNTRY_INFO!I149&gt;0,COUNTRY_INFO!I149&lt;4), IF(M149/J149*100&lt;&gt;0, IF(M149/J149*100&gt;100,100,M149/J149*100), "-"),0)</f>
        <v>0</v>
      </c>
      <c r="P149" s="81">
        <f>COUNTRY_INFO!N149</f>
        <v>0</v>
      </c>
      <c r="Q149" s="74"/>
      <c r="R149" s="74"/>
      <c r="S149" s="11">
        <f>SUM(MAX('MDA2'!J149, 'T1'!L149, MAX(T3_R1!K149, T3_R2!K149)), MAX('MDA1'!K149, 'MDA2'!K149, 'T1'!M149, MAX(T3_R1!L149, T3_R2!L149)), MAX('MDA1'!L149, 'MDA2'!L149, 'T1'!N149, MAX(T3_R1!M149, T3_R2!M149)))</f>
        <v>0</v>
      </c>
      <c r="T149" s="11">
        <f>IF(AND(COUNTRY_INFO!J149&gt;1,COUNTRY_INFO!J149&lt;4),IF(P149&gt;SUM(MAX('MDA2'!J149,MAX(T3_R1!K149,T3_R2!K149)),MAX('MDA1'!K149,'MDA2'!K149,'T1'!M149,MAX(T3_R1!L149,T3_R2!L149))),SUM(MAX('MDA2'!J149,MAX(T3_R1!K149,T3_R2!K149)),MAX('MDA1'!K149,'MDA2'!K149,'T1'!M149,MAX(T3_R1!L149,T3_R2!L149))),P149),0)</f>
        <v>0</v>
      </c>
      <c r="U149" s="87">
        <f>IF(AND(COUNTRY_INFO!J149&gt;1,COUNTRY_INFO!J149&lt;4), IF(S149/P149*100&lt;&gt;0, IF(T149/P149*100&gt;100,100,T149/P149*100), "-"),0)</f>
        <v>0</v>
      </c>
      <c r="V149" s="81">
        <f>COUNTRY_INFO!O149</f>
        <v>7906.3</v>
      </c>
      <c r="W149" s="74"/>
      <c r="X149" s="74"/>
      <c r="Y149" s="11">
        <f>MAX(SUM('T1'!L149:'T1'!N149),SUM('T2'!J149:'T2'!L149))</f>
        <v>6953</v>
      </c>
      <c r="Z149" s="11">
        <f>IF(AND(COUNTRY_INFO!K149&gt;0,COUNTRY_INFO!K149&lt;4),IF(V149&gt;MAX('T1'!M149,'T2'!M149),MAX('T1'!M149,'T2'!M149),V149),0)</f>
        <v>6953</v>
      </c>
      <c r="AA149" s="87">
        <f>IF(AND(COUNTRY_INFO!K149&gt;0,COUNTRY_INFO!K149&lt;4), IF(Y149/V149*100&lt;&gt;0, IF(Z149/V149*100&gt;100,100,Z149/V149*100), "-"),0)</f>
        <v>87.942526845680021</v>
      </c>
    </row>
    <row r="150" spans="1:27" x14ac:dyDescent="0.25">
      <c r="A150" s="10" t="str">
        <f>IF(COUNTRY_INFO!A150=0," ",COUNTRY_INFO!A150)</f>
        <v>Angola</v>
      </c>
      <c r="B150" s="10" t="str">
        <f>IF(COUNTRY_INFO!B150=0," ",COUNTRY_INFO!B150)</f>
        <v>UIGE</v>
      </c>
      <c r="C150" s="104" t="str">
        <f>IF(COUNTRY_INFO!C150=0," ",COUNTRY_INFO!C150)</f>
        <v>BUENGAS</v>
      </c>
      <c r="D150" s="81" t="str">
        <f>COUNTRY_INFO!L150</f>
        <v>Unknown</v>
      </c>
      <c r="E150" s="74"/>
      <c r="F150" s="74"/>
      <c r="G150" s="11">
        <f>MAX('MDA1'!M150,'MDA2'!M150)</f>
        <v>0</v>
      </c>
      <c r="H150" s="11">
        <f>IF(AND(COUNTRY_INFO!H150&gt;0,COUNTRY_INFO!H150&lt;4),IF(D150&gt;MAX('MDA1'!M150,'MDA2'!M150),MAX('MDA1'!M150,'MDA2'!M150),D150),0)</f>
        <v>0</v>
      </c>
      <c r="I150" s="87">
        <f>IF(AND(COUNTRY_INFO!H150&gt;0,COUNTRY_INFO!H150&lt;4), IF(G150/D150*100&lt;&gt;0, IF(G150/D150*100&gt;100,100,G150/D150*100), "-"),0)</f>
        <v>0</v>
      </c>
      <c r="J150" s="81" t="str">
        <f>COUNTRY_INFO!M150</f>
        <v>Unknown</v>
      </c>
      <c r="K150" s="74"/>
      <c r="L150" s="74"/>
      <c r="M150" s="11">
        <f>MAX('MDA1'!M150,MAX('MDA3'!I150,'MDA3'!L150)+MAX('MDA3'!J150,'MDA3'!M150))</f>
        <v>0</v>
      </c>
      <c r="N150" s="11">
        <f>IF(AND(COUNTRY_INFO!I150&gt;0,COUNTRY_INFO!I150&lt;4),IF(J150&gt;MAX('MDA1'!M150,MAX('MDA3'!I150,'MDA3'!L150)+MAX('MDA3'!J150,'MDA3'!M150)),MAX('MDA1'!M150,MAX('MDA3'!I150,'MDA3'!L150)+MAX('MDA3'!J150,'MDA3'!M150)),J150),0)</f>
        <v>0</v>
      </c>
      <c r="O150" s="87">
        <f>IF(AND(COUNTRY_INFO!I150&gt;0,COUNTRY_INFO!I150&lt;4), IF(M150/J150*100&lt;&gt;0, IF(M150/J150*100&gt;100,100,M150/J150*100), "-"),0)</f>
        <v>0</v>
      </c>
      <c r="P150" s="81">
        <f>COUNTRY_INFO!N150</f>
        <v>25092</v>
      </c>
      <c r="Q150" s="74"/>
      <c r="R150" s="74"/>
      <c r="S150" s="11">
        <f>SUM(MAX('MDA2'!J150, 'T1'!L150, MAX(T3_R1!K150, T3_R2!K150)), MAX('MDA1'!K150, 'MDA2'!K150, 'T1'!M150, MAX(T3_R1!L150, T3_R2!L150)), MAX('MDA1'!L150, 'MDA2'!L150, 'T1'!N150, MAX(T3_R1!M150, T3_R2!M150)))</f>
        <v>0</v>
      </c>
      <c r="T150" s="11">
        <f>IF(AND(COUNTRY_INFO!J150&gt;1,COUNTRY_INFO!J150&lt;4),IF(P150&gt;SUM(MAX('MDA2'!J150,MAX(T3_R1!K150,T3_R2!K150)),MAX('MDA1'!K150,'MDA2'!K150,'T1'!M150,MAX(T3_R1!L150,T3_R2!L150))),SUM(MAX('MDA2'!J150,MAX(T3_R1!K150,T3_R2!K150)),MAX('MDA1'!K150,'MDA2'!K150,'T1'!M150,MAX(T3_R1!L150,T3_R2!L150))),P150),0)</f>
        <v>0</v>
      </c>
      <c r="U150" s="87" t="str">
        <f>IF(AND(COUNTRY_INFO!J150&gt;1,COUNTRY_INFO!J150&lt;4), IF(S150/P150*100&lt;&gt;0, IF(T150/P150*100&gt;100,100,T150/P150*100), "-"),0)</f>
        <v>-</v>
      </c>
      <c r="V150" s="81">
        <f>COUNTRY_INFO!O150</f>
        <v>5391.87</v>
      </c>
      <c r="W150" s="74"/>
      <c r="X150" s="74"/>
      <c r="Y150" s="11">
        <f>MAX(SUM('T1'!L150:'T1'!N150),SUM('T2'!J150:'T2'!L150))</f>
        <v>15424</v>
      </c>
      <c r="Z150" s="11">
        <f>IF(AND(COUNTRY_INFO!K150&gt;0,COUNTRY_INFO!K150&lt;4),IF(V150&gt;MAX('T1'!M150,'T2'!M150),MAX('T1'!M150,'T2'!M150),V150),0)</f>
        <v>5391.87</v>
      </c>
      <c r="AA150" s="87">
        <f>IF(AND(COUNTRY_INFO!K150&gt;0,COUNTRY_INFO!K150&lt;4), IF(Y150/V150*100&lt;&gt;0, IF(Z150/V150*100&gt;100,100,Z150/V150*100), "-"),0)</f>
        <v>100</v>
      </c>
    </row>
    <row r="151" spans="1:27" x14ac:dyDescent="0.25">
      <c r="A151" s="10" t="str">
        <f>IF(COUNTRY_INFO!A151=0," ",COUNTRY_INFO!A151)</f>
        <v>Angola</v>
      </c>
      <c r="B151" s="10" t="str">
        <f>IF(COUNTRY_INFO!B151=0," ",COUNTRY_INFO!B151)</f>
        <v>UIGE</v>
      </c>
      <c r="C151" s="104" t="str">
        <f>IF(COUNTRY_INFO!C151=0," ",COUNTRY_INFO!C151)</f>
        <v>BUNGO</v>
      </c>
      <c r="D151" s="81" t="str">
        <f>COUNTRY_INFO!L151</f>
        <v>Unknown</v>
      </c>
      <c r="E151" s="74"/>
      <c r="F151" s="74"/>
      <c r="G151" s="11">
        <f>MAX('MDA1'!M151,'MDA2'!M151)</f>
        <v>0</v>
      </c>
      <c r="H151" s="11">
        <f>IF(AND(COUNTRY_INFO!H151&gt;0,COUNTRY_INFO!H151&lt;4),IF(D151&gt;MAX('MDA1'!M151,'MDA2'!M151),MAX('MDA1'!M151,'MDA2'!M151),D151),0)</f>
        <v>0</v>
      </c>
      <c r="I151" s="87">
        <f>IF(AND(COUNTRY_INFO!H151&gt;0,COUNTRY_INFO!H151&lt;4), IF(G151/D151*100&lt;&gt;0, IF(G151/D151*100&gt;100,100,G151/D151*100), "-"),0)</f>
        <v>0</v>
      </c>
      <c r="J151" s="81">
        <f>COUNTRY_INFO!M151</f>
        <v>39030</v>
      </c>
      <c r="K151" s="74"/>
      <c r="L151" s="74"/>
      <c r="M151" s="11">
        <f>MAX('MDA1'!M151,MAX('MDA3'!I151,'MDA3'!L151)+MAX('MDA3'!J151,'MDA3'!M151))</f>
        <v>0</v>
      </c>
      <c r="N151" s="11">
        <f>IF(AND(COUNTRY_INFO!I151&gt;0,COUNTRY_INFO!I151&lt;4),IF(J151&gt;MAX('MDA1'!M151,MAX('MDA3'!I151,'MDA3'!L151)+MAX('MDA3'!J151,'MDA3'!M151)),MAX('MDA1'!M151,MAX('MDA3'!I151,'MDA3'!L151)+MAX('MDA3'!J151,'MDA3'!M151)),J151),0)</f>
        <v>0</v>
      </c>
      <c r="O151" s="87" t="str">
        <f>IF(AND(COUNTRY_INFO!I151&gt;0,COUNTRY_INFO!I151&lt;4), IF(M151/J151*100&lt;&gt;0, IF(M151/J151*100&gt;100,100,M151/J151*100), "-"),0)</f>
        <v>-</v>
      </c>
      <c r="P151" s="81">
        <f>COUNTRY_INFO!N151</f>
        <v>16783</v>
      </c>
      <c r="Q151" s="74"/>
      <c r="R151" s="74"/>
      <c r="S151" s="11">
        <f>SUM(MAX('MDA2'!J151, 'T1'!L151, MAX(T3_R1!K151, T3_R2!K151)), MAX('MDA1'!K151, 'MDA2'!K151, 'T1'!M151, MAX(T3_R1!L151, T3_R2!L151)), MAX('MDA1'!L151, 'MDA2'!L151, 'T1'!N151, MAX(T3_R1!M151, T3_R2!M151)))</f>
        <v>0</v>
      </c>
      <c r="T151" s="11">
        <f>IF(AND(COUNTRY_INFO!J151&gt;1,COUNTRY_INFO!J151&lt;4),IF(P151&gt;SUM(MAX('MDA2'!J151,MAX(T3_R1!K151,T3_R2!K151)),MAX('MDA1'!K151,'MDA2'!K151,'T1'!M151,MAX(T3_R1!L151,T3_R2!L151))),SUM(MAX('MDA2'!J151,MAX(T3_R1!K151,T3_R2!K151)),MAX('MDA1'!K151,'MDA2'!K151,'T1'!M151,MAX(T3_R1!L151,T3_R2!L151))),P151),0)</f>
        <v>0</v>
      </c>
      <c r="U151" s="87" t="str">
        <f>IF(AND(COUNTRY_INFO!J151&gt;1,COUNTRY_INFO!J151&lt;4), IF(S151/P151*100&lt;&gt;0, IF(T151/P151*100&gt;100,100,T151/P151*100), "-"),0)</f>
        <v>-</v>
      </c>
      <c r="V151" s="81">
        <f>COUNTRY_INFO!O151</f>
        <v>9601.2000000000007</v>
      </c>
      <c r="W151" s="74"/>
      <c r="X151" s="74"/>
      <c r="Y151" s="11">
        <f>MAX(SUM('T1'!L151:'T1'!N151),SUM('T2'!J151:'T2'!L151))</f>
        <v>9206</v>
      </c>
      <c r="Z151" s="11">
        <f>IF(AND(COUNTRY_INFO!K151&gt;0,COUNTRY_INFO!K151&lt;4),IF(V151&gt;MAX('T1'!M151,'T2'!M151),MAX('T1'!M151,'T2'!M151),V151),0)</f>
        <v>9206</v>
      </c>
      <c r="AA151" s="87">
        <f>IF(AND(COUNTRY_INFO!K151&gt;0,COUNTRY_INFO!K151&lt;4), IF(Y151/V151*100&lt;&gt;0, IF(Z151/V151*100&gt;100,100,Z151/V151*100), "-"),0)</f>
        <v>95.883847852351778</v>
      </c>
    </row>
    <row r="152" spans="1:27" x14ac:dyDescent="0.25">
      <c r="A152" s="10" t="str">
        <f>IF(COUNTRY_INFO!A152=0," ",COUNTRY_INFO!A152)</f>
        <v>Angola</v>
      </c>
      <c r="B152" s="10" t="str">
        <f>IF(COUNTRY_INFO!B152=0," ",COUNTRY_INFO!B152)</f>
        <v>UIGE</v>
      </c>
      <c r="C152" s="104" t="str">
        <f>IF(COUNTRY_INFO!C152=0," ",COUNTRY_INFO!C152)</f>
        <v>CANGOLA</v>
      </c>
      <c r="D152" s="81" t="str">
        <f>COUNTRY_INFO!L152</f>
        <v>Unknown</v>
      </c>
      <c r="E152" s="74"/>
      <c r="F152" s="74"/>
      <c r="G152" s="11">
        <f>MAX('MDA1'!M152,'MDA2'!M152)</f>
        <v>0</v>
      </c>
      <c r="H152" s="11">
        <f>IF(AND(COUNTRY_INFO!H152&gt;0,COUNTRY_INFO!H152&lt;4),IF(D152&gt;MAX('MDA1'!M152,'MDA2'!M152),MAX('MDA1'!M152,'MDA2'!M152),D152),0)</f>
        <v>0</v>
      </c>
      <c r="I152" s="87">
        <f>IF(AND(COUNTRY_INFO!H152&gt;0,COUNTRY_INFO!H152&lt;4), IF(G152/D152*100&lt;&gt;0, IF(G152/D152*100&gt;100,100,G152/D152*100), "-"),0)</f>
        <v>0</v>
      </c>
      <c r="J152" s="81" t="str">
        <f>COUNTRY_INFO!M152</f>
        <v>Unknown</v>
      </c>
      <c r="K152" s="74"/>
      <c r="L152" s="74"/>
      <c r="M152" s="11">
        <f>MAX('MDA1'!M152,MAX('MDA3'!I152,'MDA3'!L152)+MAX('MDA3'!J152,'MDA3'!M152))</f>
        <v>0</v>
      </c>
      <c r="N152" s="11">
        <f>IF(AND(COUNTRY_INFO!I152&gt;0,COUNTRY_INFO!I152&lt;4),IF(J152&gt;MAX('MDA1'!M152,MAX('MDA3'!I152,'MDA3'!L152)+MAX('MDA3'!J152,'MDA3'!M152)),MAX('MDA1'!M152,MAX('MDA3'!I152,'MDA3'!L152)+MAX('MDA3'!J152,'MDA3'!M152)),J152),0)</f>
        <v>0</v>
      </c>
      <c r="O152" s="87">
        <f>IF(AND(COUNTRY_INFO!I152&gt;0,COUNTRY_INFO!I152&lt;4), IF(M152/J152*100&lt;&gt;0, IF(M152/J152*100&gt;100,100,M152/J152*100), "-"),0)</f>
        <v>0</v>
      </c>
      <c r="P152" s="81">
        <f>COUNTRY_INFO!N152</f>
        <v>22362</v>
      </c>
      <c r="Q152" s="74"/>
      <c r="R152" s="74"/>
      <c r="S152" s="11">
        <f>SUM(MAX('MDA2'!J152, 'T1'!L152, MAX(T3_R1!K152, T3_R2!K152)), MAX('MDA1'!K152, 'MDA2'!K152, 'T1'!M152, MAX(T3_R1!L152, T3_R2!L152)), MAX('MDA1'!L152, 'MDA2'!L152, 'T1'!N152, MAX(T3_R1!M152, T3_R2!M152)))</f>
        <v>0</v>
      </c>
      <c r="T152" s="11">
        <f>IF(AND(COUNTRY_INFO!J152&gt;1,COUNTRY_INFO!J152&lt;4),IF(P152&gt;SUM(MAX('MDA2'!J152,MAX(T3_R1!K152,T3_R2!K152)),MAX('MDA1'!K152,'MDA2'!K152,'T1'!M152,MAX(T3_R1!L152,T3_R2!L152))),SUM(MAX('MDA2'!J152,MAX(T3_R1!K152,T3_R2!K152)),MAX('MDA1'!K152,'MDA2'!K152,'T1'!M152,MAX(T3_R1!L152,T3_R2!L152))),P152),0)</f>
        <v>0</v>
      </c>
      <c r="U152" s="87" t="str">
        <f>IF(AND(COUNTRY_INFO!J152&gt;1,COUNTRY_INFO!J152&lt;4), IF(S152/P152*100&lt;&gt;0, IF(T152/P152*100&gt;100,100,T152/P152*100), "-"),0)</f>
        <v>-</v>
      </c>
      <c r="V152" s="81">
        <f>COUNTRY_INFO!O152</f>
        <v>4805.13</v>
      </c>
      <c r="W152" s="74"/>
      <c r="X152" s="74"/>
      <c r="Y152" s="11">
        <f>MAX(SUM('T1'!L152:'T1'!N152),SUM('T2'!J152:'T2'!L152))</f>
        <v>7639</v>
      </c>
      <c r="Z152" s="11">
        <f>IF(AND(COUNTRY_INFO!K152&gt;0,COUNTRY_INFO!K152&lt;4),IF(V152&gt;MAX('T1'!M152,'T2'!M152),MAX('T1'!M152,'T2'!M152),V152),0)</f>
        <v>4805.13</v>
      </c>
      <c r="AA152" s="87">
        <f>IF(AND(COUNTRY_INFO!K152&gt;0,COUNTRY_INFO!K152&lt;4), IF(Y152/V152*100&lt;&gt;0, IF(Z152/V152*100&gt;100,100,Z152/V152*100), "-"),0)</f>
        <v>100</v>
      </c>
    </row>
    <row r="153" spans="1:27" x14ac:dyDescent="0.25">
      <c r="A153" s="10" t="str">
        <f>IF(COUNTRY_INFO!A153=0," ",COUNTRY_INFO!A153)</f>
        <v>Angola</v>
      </c>
      <c r="B153" s="10" t="str">
        <f>IF(COUNTRY_INFO!B153=0," ",COUNTRY_INFO!B153)</f>
        <v>UIGE</v>
      </c>
      <c r="C153" s="104" t="str">
        <f>IF(COUNTRY_INFO!C153=0," ",COUNTRY_INFO!C153)</f>
        <v>DAMBA</v>
      </c>
      <c r="D153" s="81" t="str">
        <f>COUNTRY_INFO!L153</f>
        <v>Unknown</v>
      </c>
      <c r="E153" s="74"/>
      <c r="F153" s="74"/>
      <c r="G153" s="11">
        <f>MAX('MDA1'!M153,'MDA2'!M153)</f>
        <v>0</v>
      </c>
      <c r="H153" s="11">
        <f>IF(AND(COUNTRY_INFO!H153&gt;0,COUNTRY_INFO!H153&lt;4),IF(D153&gt;MAX('MDA1'!M153,'MDA2'!M153),MAX('MDA1'!M153,'MDA2'!M153),D153),0)</f>
        <v>0</v>
      </c>
      <c r="I153" s="87">
        <f>IF(AND(COUNTRY_INFO!H153&gt;0,COUNTRY_INFO!H153&lt;4), IF(G153/D153*100&lt;&gt;0, IF(G153/D153*100&gt;100,100,G153/D153*100), "-"),0)</f>
        <v>0</v>
      </c>
      <c r="J153" s="81" t="str">
        <f>COUNTRY_INFO!M153</f>
        <v>Unknown</v>
      </c>
      <c r="K153" s="74"/>
      <c r="L153" s="74"/>
      <c r="M153" s="11">
        <f>MAX('MDA1'!M153,MAX('MDA3'!I153,'MDA3'!L153)+MAX('MDA3'!J153,'MDA3'!M153))</f>
        <v>0</v>
      </c>
      <c r="N153" s="11">
        <f>IF(AND(COUNTRY_INFO!I153&gt;0,COUNTRY_INFO!I153&lt;4),IF(J153&gt;MAX('MDA1'!M153,MAX('MDA3'!I153,'MDA3'!L153)+MAX('MDA3'!J153,'MDA3'!M153)),MAX('MDA1'!M153,MAX('MDA3'!I153,'MDA3'!L153)+MAX('MDA3'!J153,'MDA3'!M153)),J153),0)</f>
        <v>0</v>
      </c>
      <c r="O153" s="87">
        <f>IF(AND(COUNTRY_INFO!I153&gt;0,COUNTRY_INFO!I153&lt;4), IF(M153/J153*100&lt;&gt;0, IF(M153/J153*100&gt;100,100,M153/J153*100), "-"),0)</f>
        <v>0</v>
      </c>
      <c r="P153" s="81">
        <f>COUNTRY_INFO!N153</f>
        <v>27339</v>
      </c>
      <c r="Q153" s="74"/>
      <c r="R153" s="74"/>
      <c r="S153" s="11">
        <f>SUM(MAX('MDA2'!J153, 'T1'!L153, MAX(T3_R1!K153, T3_R2!K153)), MAX('MDA1'!K153, 'MDA2'!K153, 'T1'!M153, MAX(T3_R1!L153, T3_R2!L153)), MAX('MDA1'!L153, 'MDA2'!L153, 'T1'!N153, MAX(T3_R1!M153, T3_R2!M153)))</f>
        <v>0</v>
      </c>
      <c r="T153" s="11">
        <f>IF(AND(COUNTRY_INFO!J153&gt;1,COUNTRY_INFO!J153&lt;4),IF(P153&gt;SUM(MAX('MDA2'!J153,MAX(T3_R1!K153,T3_R2!K153)),MAX('MDA1'!K153,'MDA2'!K153,'T1'!M153,MAX(T3_R1!L153,T3_R2!L153))),SUM(MAX('MDA2'!J153,MAX(T3_R1!K153,T3_R2!K153)),MAX('MDA1'!K153,'MDA2'!K153,'T1'!M153,MAX(T3_R1!L153,T3_R2!L153))),P153),0)</f>
        <v>0</v>
      </c>
      <c r="U153" s="87" t="str">
        <f>IF(AND(COUNTRY_INFO!J153&gt;1,COUNTRY_INFO!J153&lt;4), IF(S153/P153*100&lt;&gt;0, IF(T153/P153*100&gt;100,100,T153/P153*100), "-"),0)</f>
        <v>-</v>
      </c>
      <c r="V153" s="81">
        <f>COUNTRY_INFO!O153</f>
        <v>5874.66</v>
      </c>
      <c r="W153" s="74"/>
      <c r="X153" s="74"/>
      <c r="Y153" s="11">
        <f>MAX(SUM('T1'!L153:'T1'!N153),SUM('T2'!J153:'T2'!L153))</f>
        <v>6287</v>
      </c>
      <c r="Z153" s="11">
        <f>IF(AND(COUNTRY_INFO!K153&gt;0,COUNTRY_INFO!K153&lt;4),IF(V153&gt;MAX('T1'!M153,'T2'!M153),MAX('T1'!M153,'T2'!M153),V153),0)</f>
        <v>5874.66</v>
      </c>
      <c r="AA153" s="87">
        <f>IF(AND(COUNTRY_INFO!K153&gt;0,COUNTRY_INFO!K153&lt;4), IF(Y153/V153*100&lt;&gt;0, IF(Z153/V153*100&gt;100,100,Z153/V153*100), "-"),0)</f>
        <v>100</v>
      </c>
    </row>
    <row r="154" spans="1:27" x14ac:dyDescent="0.25">
      <c r="A154" s="10" t="str">
        <f>IF(COUNTRY_INFO!A154=0," ",COUNTRY_INFO!A154)</f>
        <v>Angola</v>
      </c>
      <c r="B154" s="10" t="str">
        <f>IF(COUNTRY_INFO!B154=0," ",COUNTRY_INFO!B154)</f>
        <v>UIGE</v>
      </c>
      <c r="C154" s="104" t="str">
        <f>IF(COUNTRY_INFO!C154=0," ",COUNTRY_INFO!C154)</f>
        <v>MAQUELA DO ZOMBO</v>
      </c>
      <c r="D154" s="81" t="str">
        <f>COUNTRY_INFO!L154</f>
        <v>Unknown</v>
      </c>
      <c r="E154" s="74"/>
      <c r="F154" s="74"/>
      <c r="G154" s="11">
        <f>MAX('MDA1'!M154,'MDA2'!M154)</f>
        <v>0</v>
      </c>
      <c r="H154" s="11">
        <f>IF(AND(COUNTRY_INFO!H154&gt;0,COUNTRY_INFO!H154&lt;4),IF(D154&gt;MAX('MDA1'!M154,'MDA2'!M154),MAX('MDA1'!M154,'MDA2'!M154),D154),0)</f>
        <v>0</v>
      </c>
      <c r="I154" s="87">
        <f>IF(AND(COUNTRY_INFO!H154&gt;0,COUNTRY_INFO!H154&lt;4), IF(G154/D154*100&lt;&gt;0, IF(G154/D154*100&gt;100,100,G154/D154*100), "-"),0)</f>
        <v>0</v>
      </c>
      <c r="J154" s="81" t="str">
        <f>COUNTRY_INFO!M154</f>
        <v>Unknown</v>
      </c>
      <c r="K154" s="74"/>
      <c r="L154" s="74"/>
      <c r="M154" s="11">
        <f>MAX('MDA1'!M154,MAX('MDA3'!I154,'MDA3'!L154)+MAX('MDA3'!J154,'MDA3'!M154))</f>
        <v>0</v>
      </c>
      <c r="N154" s="11">
        <f>IF(AND(COUNTRY_INFO!I154&gt;0,COUNTRY_INFO!I154&lt;4),IF(J154&gt;MAX('MDA1'!M154,MAX('MDA3'!I154,'MDA3'!L154)+MAX('MDA3'!J154,'MDA3'!M154)),MAX('MDA1'!M154,MAX('MDA3'!I154,'MDA3'!L154)+MAX('MDA3'!J154,'MDA3'!M154)),J154),0)</f>
        <v>0</v>
      </c>
      <c r="O154" s="87">
        <f>IF(AND(COUNTRY_INFO!I154&gt;0,COUNTRY_INFO!I154&lt;4), IF(M154/J154*100&lt;&gt;0, IF(M154/J154*100&gt;100,100,M154/J154*100), "-"),0)</f>
        <v>0</v>
      </c>
      <c r="P154" s="81">
        <f>COUNTRY_INFO!N154</f>
        <v>52598</v>
      </c>
      <c r="Q154" s="74"/>
      <c r="R154" s="74"/>
      <c r="S154" s="11">
        <f>SUM(MAX('MDA2'!J154, 'T1'!L154, MAX(T3_R1!K154, T3_R2!K154)), MAX('MDA1'!K154, 'MDA2'!K154, 'T1'!M154, MAX(T3_R1!L154, T3_R2!L154)), MAX('MDA1'!L154, 'MDA2'!L154, 'T1'!N154, MAX(T3_R1!M154, T3_R2!M154)))</f>
        <v>0</v>
      </c>
      <c r="T154" s="11">
        <f>IF(AND(COUNTRY_INFO!J154&gt;1,COUNTRY_INFO!J154&lt;4),IF(P154&gt;SUM(MAX('MDA2'!J154,MAX(T3_R1!K154,T3_R2!K154)),MAX('MDA1'!K154,'MDA2'!K154,'T1'!M154,MAX(T3_R1!L154,T3_R2!L154))),SUM(MAX('MDA2'!J154,MAX(T3_R1!K154,T3_R2!K154)),MAX('MDA1'!K154,'MDA2'!K154,'T1'!M154,MAX(T3_R1!L154,T3_R2!L154))),P154),0)</f>
        <v>0</v>
      </c>
      <c r="U154" s="87" t="str">
        <f>IF(AND(COUNTRY_INFO!J154&gt;1,COUNTRY_INFO!J154&lt;4), IF(S154/P154*100&lt;&gt;0, IF(T154/P154*100&gt;100,100,T154/P154*100), "-"),0)</f>
        <v>-</v>
      </c>
      <c r="V154" s="81">
        <f>COUNTRY_INFO!O154</f>
        <v>11302.5</v>
      </c>
      <c r="W154" s="74"/>
      <c r="X154" s="74"/>
      <c r="Y154" s="11">
        <f>MAX(SUM('T1'!L154:'T1'!N154),SUM('T2'!J154:'T2'!L154))</f>
        <v>13447</v>
      </c>
      <c r="Z154" s="11">
        <f>IF(AND(COUNTRY_INFO!K154&gt;0,COUNTRY_INFO!K154&lt;4),IF(V154&gt;MAX('T1'!M154,'T2'!M154),MAX('T1'!M154,'T2'!M154),V154),0)</f>
        <v>11302.5</v>
      </c>
      <c r="AA154" s="87">
        <f>IF(AND(COUNTRY_INFO!K154&gt;0,COUNTRY_INFO!K154&lt;4), IF(Y154/V154*100&lt;&gt;0, IF(Z154/V154*100&gt;100,100,Z154/V154*100), "-"),0)</f>
        <v>100</v>
      </c>
    </row>
    <row r="155" spans="1:27" x14ac:dyDescent="0.25">
      <c r="A155" s="10" t="str">
        <f>IF(COUNTRY_INFO!A155=0," ",COUNTRY_INFO!A155)</f>
        <v>Angola</v>
      </c>
      <c r="B155" s="10" t="str">
        <f>IF(COUNTRY_INFO!B155=0," ",COUNTRY_INFO!B155)</f>
        <v>UIGE</v>
      </c>
      <c r="C155" s="104" t="str">
        <f>IF(COUNTRY_INFO!C155=0," ",COUNTRY_INFO!C155)</f>
        <v>MILUNGA</v>
      </c>
      <c r="D155" s="81" t="str">
        <f>COUNTRY_INFO!L155</f>
        <v>Unknown</v>
      </c>
      <c r="E155" s="74"/>
      <c r="F155" s="74"/>
      <c r="G155" s="11">
        <f>MAX('MDA1'!M155,'MDA2'!M155)</f>
        <v>0</v>
      </c>
      <c r="H155" s="11">
        <f>IF(AND(COUNTRY_INFO!H155&gt;0,COUNTRY_INFO!H155&lt;4),IF(D155&gt;MAX('MDA1'!M155,'MDA2'!M155),MAX('MDA1'!M155,'MDA2'!M155),D155),0)</f>
        <v>0</v>
      </c>
      <c r="I155" s="87">
        <f>IF(AND(COUNTRY_INFO!H155&gt;0,COUNTRY_INFO!H155&lt;4), IF(G155/D155*100&lt;&gt;0, IF(G155/D155*100&gt;100,100,G155/D155*100), "-"),0)</f>
        <v>0</v>
      </c>
      <c r="J155" s="81" t="str">
        <f>COUNTRY_INFO!M155</f>
        <v>Unknown</v>
      </c>
      <c r="K155" s="74"/>
      <c r="L155" s="74"/>
      <c r="M155" s="11">
        <f>MAX('MDA1'!M155,MAX('MDA3'!I155,'MDA3'!L155)+MAX('MDA3'!J155,'MDA3'!M155))</f>
        <v>0</v>
      </c>
      <c r="N155" s="11">
        <f>IF(AND(COUNTRY_INFO!I155&gt;0,COUNTRY_INFO!I155&lt;4),IF(J155&gt;MAX('MDA1'!M155,MAX('MDA3'!I155,'MDA3'!L155)+MAX('MDA3'!J155,'MDA3'!M155)),MAX('MDA1'!M155,MAX('MDA3'!I155,'MDA3'!L155)+MAX('MDA3'!J155,'MDA3'!M155)),J155),0)</f>
        <v>0</v>
      </c>
      <c r="O155" s="87">
        <f>IF(AND(COUNTRY_INFO!I155&gt;0,COUNTRY_INFO!I155&lt;4), IF(M155/J155*100&lt;&gt;0, IF(M155/J155*100&gt;100,100,M155/J155*100), "-"),0)</f>
        <v>0</v>
      </c>
      <c r="P155" s="81">
        <f>COUNTRY_INFO!N155</f>
        <v>20708</v>
      </c>
      <c r="Q155" s="74"/>
      <c r="R155" s="74"/>
      <c r="S155" s="11">
        <f>SUM(MAX('MDA2'!J155, 'T1'!L155, MAX(T3_R1!K155, T3_R2!K155)), MAX('MDA1'!K155, 'MDA2'!K155, 'T1'!M155, MAX(T3_R1!L155, T3_R2!L155)), MAX('MDA1'!L155, 'MDA2'!L155, 'T1'!N155, MAX(T3_R1!M155, T3_R2!M155)))</f>
        <v>0</v>
      </c>
      <c r="T155" s="11">
        <f>IF(AND(COUNTRY_INFO!J155&gt;1,COUNTRY_INFO!J155&lt;4),IF(P155&gt;SUM(MAX('MDA2'!J155,MAX(T3_R1!K155,T3_R2!K155)),MAX('MDA1'!K155,'MDA2'!K155,'T1'!M155,MAX(T3_R1!L155,T3_R2!L155))),SUM(MAX('MDA2'!J155,MAX(T3_R1!K155,T3_R2!K155)),MAX('MDA1'!K155,'MDA2'!K155,'T1'!M155,MAX(T3_R1!L155,T3_R2!L155))),P155),0)</f>
        <v>0</v>
      </c>
      <c r="U155" s="87" t="str">
        <f>IF(AND(COUNTRY_INFO!J155&gt;1,COUNTRY_INFO!J155&lt;4), IF(S155/P155*100&lt;&gt;0, IF(T155/P155*100&gt;100,100,T155/P155*100), "-"),0)</f>
        <v>-</v>
      </c>
      <c r="V155" s="81">
        <f>COUNTRY_INFO!O155</f>
        <v>4449.72</v>
      </c>
      <c r="W155" s="74"/>
      <c r="X155" s="74"/>
      <c r="Y155" s="11">
        <f>MAX(SUM('T1'!L155:'T1'!N155),SUM('T2'!J155:'T2'!L155))</f>
        <v>7300</v>
      </c>
      <c r="Z155" s="11">
        <f>IF(AND(COUNTRY_INFO!K155&gt;0,COUNTRY_INFO!K155&lt;4),IF(V155&gt;MAX('T1'!M155,'T2'!M155),MAX('T1'!M155,'T2'!M155),V155),0)</f>
        <v>4449.72</v>
      </c>
      <c r="AA155" s="87">
        <f>IF(AND(COUNTRY_INFO!K155&gt;0,COUNTRY_INFO!K155&lt;4), IF(Y155/V155*100&lt;&gt;0, IF(Z155/V155*100&gt;100,100,Z155/V155*100), "-"),0)</f>
        <v>100</v>
      </c>
    </row>
    <row r="156" spans="1:27" x14ac:dyDescent="0.25">
      <c r="A156" s="10" t="str">
        <f>IF(COUNTRY_INFO!A156=0," ",COUNTRY_INFO!A156)</f>
        <v>Angola</v>
      </c>
      <c r="B156" s="10" t="str">
        <f>IF(COUNTRY_INFO!B156=0," ",COUNTRY_INFO!B156)</f>
        <v>UIGE</v>
      </c>
      <c r="C156" s="104" t="str">
        <f>IF(COUNTRY_INFO!C156=0," ",COUNTRY_INFO!C156)</f>
        <v>MUCABA</v>
      </c>
      <c r="D156" s="81" t="str">
        <f>COUNTRY_INFO!L156</f>
        <v>Unknown</v>
      </c>
      <c r="E156" s="74"/>
      <c r="F156" s="74"/>
      <c r="G156" s="11">
        <f>MAX('MDA1'!M156,'MDA2'!M156)</f>
        <v>0</v>
      </c>
      <c r="H156" s="11">
        <f>IF(AND(COUNTRY_INFO!H156&gt;0,COUNTRY_INFO!H156&lt;4),IF(D156&gt;MAX('MDA1'!M156,'MDA2'!M156),MAX('MDA1'!M156,'MDA2'!M156),D156),0)</f>
        <v>0</v>
      </c>
      <c r="I156" s="87">
        <f>IF(AND(COUNTRY_INFO!H156&gt;0,COUNTRY_INFO!H156&lt;4), IF(G156/D156*100&lt;&gt;0, IF(G156/D156*100&gt;100,100,G156/D156*100), "-"),0)</f>
        <v>0</v>
      </c>
      <c r="J156" s="81" t="str">
        <f>COUNTRY_INFO!M156</f>
        <v>Unknown</v>
      </c>
      <c r="K156" s="74"/>
      <c r="L156" s="74"/>
      <c r="M156" s="11">
        <f>MAX('MDA1'!M156,MAX('MDA3'!I156,'MDA3'!L156)+MAX('MDA3'!J156,'MDA3'!M156))</f>
        <v>0</v>
      </c>
      <c r="N156" s="11">
        <f>IF(AND(COUNTRY_INFO!I156&gt;0,COUNTRY_INFO!I156&lt;4),IF(J156&gt;MAX('MDA1'!M156,MAX('MDA3'!I156,'MDA3'!L156)+MAX('MDA3'!J156,'MDA3'!M156)),MAX('MDA1'!M156,MAX('MDA3'!I156,'MDA3'!L156)+MAX('MDA3'!J156,'MDA3'!M156)),J156),0)</f>
        <v>0</v>
      </c>
      <c r="O156" s="87">
        <f>IF(AND(COUNTRY_INFO!I156&gt;0,COUNTRY_INFO!I156&lt;4), IF(M156/J156*100&lt;&gt;0, IF(M156/J156*100&gt;100,100,M156/J156*100), "-"),0)</f>
        <v>0</v>
      </c>
      <c r="P156" s="81">
        <f>COUNTRY_INFO!N156</f>
        <v>17633</v>
      </c>
      <c r="Q156" s="74"/>
      <c r="R156" s="74"/>
      <c r="S156" s="11">
        <f>SUM(MAX('MDA2'!J156, 'T1'!L156, MAX(T3_R1!K156, T3_R2!K156)), MAX('MDA1'!K156, 'MDA2'!K156, 'T1'!M156, MAX(T3_R1!L156, T3_R2!L156)), MAX('MDA1'!L156, 'MDA2'!L156, 'T1'!N156, MAX(T3_R1!M156, T3_R2!M156)))</f>
        <v>0</v>
      </c>
      <c r="T156" s="11">
        <f>IF(AND(COUNTRY_INFO!J156&gt;1,COUNTRY_INFO!J156&lt;4),IF(P156&gt;SUM(MAX('MDA2'!J156,MAX(T3_R1!K156,T3_R2!K156)),MAX('MDA1'!K156,'MDA2'!K156,'T1'!M156,MAX(T3_R1!L156,T3_R2!L156))),SUM(MAX('MDA2'!J156,MAX(T3_R1!K156,T3_R2!K156)),MAX('MDA1'!K156,'MDA2'!K156,'T1'!M156,MAX(T3_R1!L156,T3_R2!L156))),P156),0)</f>
        <v>0</v>
      </c>
      <c r="U156" s="87" t="str">
        <f>IF(AND(COUNTRY_INFO!J156&gt;1,COUNTRY_INFO!J156&lt;4), IF(S156/P156*100&lt;&gt;0, IF(T156/P156*100&gt;100,100,T156/P156*100), "-"),0)</f>
        <v>-</v>
      </c>
      <c r="V156" s="81">
        <f>COUNTRY_INFO!O156</f>
        <v>3789.0600000000004</v>
      </c>
      <c r="W156" s="74"/>
      <c r="X156" s="74"/>
      <c r="Y156" s="11">
        <f>MAX(SUM('T1'!L156:'T1'!N156),SUM('T2'!J156:'T2'!L156))</f>
        <v>9736</v>
      </c>
      <c r="Z156" s="11">
        <f>IF(AND(COUNTRY_INFO!K156&gt;0,COUNTRY_INFO!K156&lt;4),IF(V156&gt;MAX('T1'!M156,'T2'!M156),MAX('T1'!M156,'T2'!M156),V156),0)</f>
        <v>3789.0600000000004</v>
      </c>
      <c r="AA156" s="87">
        <f>IF(AND(COUNTRY_INFO!K156&gt;0,COUNTRY_INFO!K156&lt;4), IF(Y156/V156*100&lt;&gt;0, IF(Z156/V156*100&gt;100,100,Z156/V156*100), "-"),0)</f>
        <v>100</v>
      </c>
    </row>
    <row r="157" spans="1:27" x14ac:dyDescent="0.25">
      <c r="A157" s="10" t="str">
        <f>IF(COUNTRY_INFO!A157=0," ",COUNTRY_INFO!A157)</f>
        <v>Angola</v>
      </c>
      <c r="B157" s="10" t="str">
        <f>IF(COUNTRY_INFO!B157=0," ",COUNTRY_INFO!B157)</f>
        <v>UIGE</v>
      </c>
      <c r="C157" s="104" t="str">
        <f>IF(COUNTRY_INFO!C157=0," ",COUNTRY_INFO!C157)</f>
        <v>NEGAGE</v>
      </c>
      <c r="D157" s="81" t="str">
        <f>COUNTRY_INFO!L157</f>
        <v>Unknown</v>
      </c>
      <c r="E157" s="74"/>
      <c r="F157" s="74"/>
      <c r="G157" s="11">
        <f>MAX('MDA1'!M157,'MDA2'!M157)</f>
        <v>0</v>
      </c>
      <c r="H157" s="11">
        <f>IF(AND(COUNTRY_INFO!H157&gt;0,COUNTRY_INFO!H157&lt;4),IF(D157&gt;MAX('MDA1'!M157,'MDA2'!M157),MAX('MDA1'!M157,'MDA2'!M157),D157),0)</f>
        <v>0</v>
      </c>
      <c r="I157" s="87">
        <f>IF(AND(COUNTRY_INFO!H157&gt;0,COUNTRY_INFO!H157&lt;4), IF(G157/D157*100&lt;&gt;0, IF(G157/D157*100&gt;100,100,G157/D157*100), "-"),0)</f>
        <v>0</v>
      </c>
      <c r="J157" s="81">
        <f>COUNTRY_INFO!M157</f>
        <v>135489</v>
      </c>
      <c r="K157" s="74"/>
      <c r="L157" s="74"/>
      <c r="M157" s="11">
        <f>MAX('MDA1'!M157,MAX('MDA3'!I157,'MDA3'!L157)+MAX('MDA3'!J157,'MDA3'!M157))</f>
        <v>0</v>
      </c>
      <c r="N157" s="11">
        <f>IF(AND(COUNTRY_INFO!I157&gt;0,COUNTRY_INFO!I157&lt;4),IF(J157&gt;MAX('MDA1'!M157,MAX('MDA3'!I157,'MDA3'!L157)+MAX('MDA3'!J157,'MDA3'!M157)),MAX('MDA1'!M157,MAX('MDA3'!I157,'MDA3'!L157)+MAX('MDA3'!J157,'MDA3'!M157)),J157),0)</f>
        <v>0</v>
      </c>
      <c r="O157" s="87" t="str">
        <f>IF(AND(COUNTRY_INFO!I157&gt;0,COUNTRY_INFO!I157&lt;4), IF(M157/J157*100&lt;&gt;0, IF(M157/J157*100&gt;100,100,M157/J157*100), "-"),0)</f>
        <v>-</v>
      </c>
      <c r="P157" s="81">
        <f>COUNTRY_INFO!N157</f>
        <v>58260</v>
      </c>
      <c r="Q157" s="74"/>
      <c r="R157" s="74"/>
      <c r="S157" s="11">
        <f>SUM(MAX('MDA2'!J157, 'T1'!L157, MAX(T3_R1!K157, T3_R2!K157)), MAX('MDA1'!K157, 'MDA2'!K157, 'T1'!M157, MAX(T3_R1!L157, T3_R2!L157)), MAX('MDA1'!L157, 'MDA2'!L157, 'T1'!N157, MAX(T3_R1!M157, T3_R2!M157)))</f>
        <v>0</v>
      </c>
      <c r="T157" s="11">
        <f>IF(AND(COUNTRY_INFO!J157&gt;1,COUNTRY_INFO!J157&lt;4),IF(P157&gt;SUM(MAX('MDA2'!J157,MAX(T3_R1!K157,T3_R2!K157)),MAX('MDA1'!K157,'MDA2'!K157,'T1'!M157,MAX(T3_R1!L157,T3_R2!L157))),SUM(MAX('MDA2'!J157,MAX(T3_R1!K157,T3_R2!K157)),MAX('MDA1'!K157,'MDA2'!K157,'T1'!M157,MAX(T3_R1!L157,T3_R2!L157))),P157),0)</f>
        <v>0</v>
      </c>
      <c r="U157" s="87" t="str">
        <f>IF(AND(COUNTRY_INFO!J157&gt;1,COUNTRY_INFO!J157&lt;4), IF(S157/P157*100&lt;&gt;0, IF(T157/P157*100&gt;100,100,T157/P157*100), "-"),0)</f>
        <v>-</v>
      </c>
      <c r="V157" s="81">
        <f>COUNTRY_INFO!O157</f>
        <v>33330.300000000003</v>
      </c>
      <c r="W157" s="74"/>
      <c r="X157" s="74"/>
      <c r="Y157" s="11">
        <f>MAX(SUM('T1'!L157:'T1'!N157),SUM('T2'!J157:'T2'!L157))</f>
        <v>11814</v>
      </c>
      <c r="Z157" s="11">
        <f>IF(AND(COUNTRY_INFO!K157&gt;0,COUNTRY_INFO!K157&lt;4),IF(V157&gt;MAX('T1'!M157,'T2'!M157),MAX('T1'!M157,'T2'!M157),V157),0)</f>
        <v>11814</v>
      </c>
      <c r="AA157" s="87">
        <f>IF(AND(COUNTRY_INFO!K157&gt;0,COUNTRY_INFO!K157&lt;4), IF(Y157/V157*100&lt;&gt;0, IF(Z157/V157*100&gt;100,100,Z157/V157*100), "-"),0)</f>
        <v>35.445225515521912</v>
      </c>
    </row>
    <row r="158" spans="1:27" x14ac:dyDescent="0.25">
      <c r="A158" s="10" t="str">
        <f>IF(COUNTRY_INFO!A158=0," ",COUNTRY_INFO!A158)</f>
        <v>Angola</v>
      </c>
      <c r="B158" s="10" t="str">
        <f>IF(COUNTRY_INFO!B158=0," ",COUNTRY_INFO!B158)</f>
        <v>UIGE</v>
      </c>
      <c r="C158" s="104" t="str">
        <f>IF(COUNTRY_INFO!C158=0," ",COUNTRY_INFO!C158)</f>
        <v>PURI</v>
      </c>
      <c r="D158" s="81" t="str">
        <f>COUNTRY_INFO!L158</f>
        <v>Unknown</v>
      </c>
      <c r="E158" s="74"/>
      <c r="F158" s="74"/>
      <c r="G158" s="11">
        <f>MAX('MDA1'!M158,'MDA2'!M158)</f>
        <v>0</v>
      </c>
      <c r="H158" s="11">
        <f>IF(AND(COUNTRY_INFO!H158&gt;0,COUNTRY_INFO!H158&lt;4),IF(D158&gt;MAX('MDA1'!M158,'MDA2'!M158),MAX('MDA1'!M158,'MDA2'!M158),D158),0)</f>
        <v>0</v>
      </c>
      <c r="I158" s="87">
        <f>IF(AND(COUNTRY_INFO!H158&gt;0,COUNTRY_INFO!H158&lt;4), IF(G158/D158*100&lt;&gt;0, IF(G158/D158*100&gt;100,100,G158/D158*100), "-"),0)</f>
        <v>0</v>
      </c>
      <c r="J158" s="81">
        <f>COUNTRY_INFO!M158</f>
        <v>35492</v>
      </c>
      <c r="K158" s="74"/>
      <c r="L158" s="74"/>
      <c r="M158" s="11">
        <f>MAX('MDA1'!M158,MAX('MDA3'!I158,'MDA3'!L158)+MAX('MDA3'!J158,'MDA3'!M158))</f>
        <v>0</v>
      </c>
      <c r="N158" s="11">
        <f>IF(AND(COUNTRY_INFO!I158&gt;0,COUNTRY_INFO!I158&lt;4),IF(J158&gt;MAX('MDA1'!M158,MAX('MDA3'!I158,'MDA3'!L158)+MAX('MDA3'!J158,'MDA3'!M158)),MAX('MDA1'!M158,MAX('MDA3'!I158,'MDA3'!L158)+MAX('MDA3'!J158,'MDA3'!M158)),J158),0)</f>
        <v>0</v>
      </c>
      <c r="O158" s="87" t="str">
        <f>IF(AND(COUNTRY_INFO!I158&gt;0,COUNTRY_INFO!I158&lt;4), IF(M158/J158*100&lt;&gt;0, IF(M158/J158*100&gt;100,100,M158/J158*100), "-"),0)</f>
        <v>-</v>
      </c>
      <c r="P158" s="81">
        <f>COUNTRY_INFO!N158</f>
        <v>15262</v>
      </c>
      <c r="Q158" s="74"/>
      <c r="R158" s="74"/>
      <c r="S158" s="11">
        <f>SUM(MAX('MDA2'!J158, 'T1'!L158, MAX(T3_R1!K158, T3_R2!K158)), MAX('MDA1'!K158, 'MDA2'!K158, 'T1'!M158, MAX(T3_R1!L158, T3_R2!L158)), MAX('MDA1'!L158, 'MDA2'!L158, 'T1'!N158, MAX(T3_R1!M158, T3_R2!M158)))</f>
        <v>0</v>
      </c>
      <c r="T158" s="11">
        <f>IF(AND(COUNTRY_INFO!J158&gt;1,COUNTRY_INFO!J158&lt;4),IF(P158&gt;SUM(MAX('MDA2'!J158,MAX(T3_R1!K158,T3_R2!K158)),MAX('MDA1'!K158,'MDA2'!K158,'T1'!M158,MAX(T3_R1!L158,T3_R2!L158))),SUM(MAX('MDA2'!J158,MAX(T3_R1!K158,T3_R2!K158)),MAX('MDA1'!K158,'MDA2'!K158,'T1'!M158,MAX(T3_R1!L158,T3_R2!L158))),P158),0)</f>
        <v>0</v>
      </c>
      <c r="U158" s="87" t="str">
        <f>IF(AND(COUNTRY_INFO!J158&gt;1,COUNTRY_INFO!J158&lt;4), IF(S158/P158*100&lt;&gt;0, IF(T158/P158*100&gt;100,100,T158/P158*100), "-"),0)</f>
        <v>-</v>
      </c>
      <c r="V158" s="81">
        <f>COUNTRY_INFO!O158</f>
        <v>3279.54</v>
      </c>
      <c r="W158" s="74"/>
      <c r="X158" s="74"/>
      <c r="Y158" s="11">
        <f>MAX(SUM('T1'!L158:'T1'!N158),SUM('T2'!J158:'T2'!L158))</f>
        <v>22515</v>
      </c>
      <c r="Z158" s="11">
        <f>IF(AND(COUNTRY_INFO!K158&gt;0,COUNTRY_INFO!K158&lt;4),IF(V158&gt;MAX('T1'!M158,'T2'!M158),MAX('T1'!M158,'T2'!M158),V158),0)</f>
        <v>3279.54</v>
      </c>
      <c r="AA158" s="87">
        <f>IF(AND(COUNTRY_INFO!K158&gt;0,COUNTRY_INFO!K158&lt;4), IF(Y158/V158*100&lt;&gt;0, IF(Z158/V158*100&gt;100,100,Z158/V158*100), "-"),0)</f>
        <v>100</v>
      </c>
    </row>
    <row r="159" spans="1:27" x14ac:dyDescent="0.25">
      <c r="A159" s="10" t="str">
        <f>IF(COUNTRY_INFO!A159=0," ",COUNTRY_INFO!A159)</f>
        <v>Angola</v>
      </c>
      <c r="B159" s="10" t="str">
        <f>IF(COUNTRY_INFO!B159=0," ",COUNTRY_INFO!B159)</f>
        <v>UIGE</v>
      </c>
      <c r="C159" s="104" t="str">
        <f>IF(COUNTRY_INFO!C159=0," ",COUNTRY_INFO!C159)</f>
        <v>QUIMBELE</v>
      </c>
      <c r="D159" s="81" t="str">
        <f>COUNTRY_INFO!L159</f>
        <v>Unknown</v>
      </c>
      <c r="E159" s="74"/>
      <c r="F159" s="74"/>
      <c r="G159" s="11">
        <f>MAX('MDA1'!M159,'MDA2'!M159)</f>
        <v>0</v>
      </c>
      <c r="H159" s="11">
        <f>IF(AND(COUNTRY_INFO!H159&gt;0,COUNTRY_INFO!H159&lt;4),IF(D159&gt;MAX('MDA1'!M159,'MDA2'!M159),MAX('MDA1'!M159,'MDA2'!M159),D159),0)</f>
        <v>0</v>
      </c>
      <c r="I159" s="87">
        <f>IF(AND(COUNTRY_INFO!H159&gt;0,COUNTRY_INFO!H159&lt;4), IF(G159/D159*100&lt;&gt;0, IF(G159/D159*100&gt;100,100,G159/D159*100), "-"),0)</f>
        <v>0</v>
      </c>
      <c r="J159" s="81" t="str">
        <f>COUNTRY_INFO!M159</f>
        <v>Unknown</v>
      </c>
      <c r="K159" s="74"/>
      <c r="L159" s="74"/>
      <c r="M159" s="11">
        <f>MAX('MDA1'!M159,MAX('MDA3'!I159,'MDA3'!L159)+MAX('MDA3'!J159,'MDA3'!M159))</f>
        <v>0</v>
      </c>
      <c r="N159" s="11">
        <f>IF(AND(COUNTRY_INFO!I159&gt;0,COUNTRY_INFO!I159&lt;4),IF(J159&gt;MAX('MDA1'!M159,MAX('MDA3'!I159,'MDA3'!L159)+MAX('MDA3'!J159,'MDA3'!M159)),MAX('MDA1'!M159,MAX('MDA3'!I159,'MDA3'!L159)+MAX('MDA3'!J159,'MDA3'!M159)),J159),0)</f>
        <v>0</v>
      </c>
      <c r="O159" s="87">
        <f>IF(AND(COUNTRY_INFO!I159&gt;0,COUNTRY_INFO!I159&lt;4), IF(M159/J159*100&lt;&gt;0, IF(M159/J159*100&gt;100,100,M159/J159*100), "-"),0)</f>
        <v>0</v>
      </c>
      <c r="P159" s="81">
        <f>COUNTRY_INFO!N159</f>
        <v>55640</v>
      </c>
      <c r="Q159" s="74"/>
      <c r="R159" s="74"/>
      <c r="S159" s="11">
        <f>SUM(MAX('MDA2'!J159, 'T1'!L159, MAX(T3_R1!K159, T3_R2!K159)), MAX('MDA1'!K159, 'MDA2'!K159, 'T1'!M159, MAX(T3_R1!L159, T3_R2!L159)), MAX('MDA1'!L159, 'MDA2'!L159, 'T1'!N159, MAX(T3_R1!M159, T3_R2!M159)))</f>
        <v>0</v>
      </c>
      <c r="T159" s="11">
        <f>IF(AND(COUNTRY_INFO!J159&gt;1,COUNTRY_INFO!J159&lt;4),IF(P159&gt;SUM(MAX('MDA2'!J159,MAX(T3_R1!K159,T3_R2!K159)),MAX('MDA1'!K159,'MDA2'!K159,'T1'!M159,MAX(T3_R1!L159,T3_R2!L159))),SUM(MAX('MDA2'!J159,MAX(T3_R1!K159,T3_R2!K159)),MAX('MDA1'!K159,'MDA2'!K159,'T1'!M159,MAX(T3_R1!L159,T3_R2!L159))),P159),0)</f>
        <v>0</v>
      </c>
      <c r="U159" s="87" t="str">
        <f>IF(AND(COUNTRY_INFO!J159&gt;1,COUNTRY_INFO!J159&lt;4), IF(S159/P159*100&lt;&gt;0, IF(T159/P159*100&gt;100,100,T159/P159*100), "-"),0)</f>
        <v>-</v>
      </c>
      <c r="V159" s="81">
        <f>COUNTRY_INFO!O159</f>
        <v>11956.230000000001</v>
      </c>
      <c r="W159" s="74"/>
      <c r="X159" s="74"/>
      <c r="Y159" s="11">
        <f>MAX(SUM('T1'!L159:'T1'!N159),SUM('T2'!J159:'T2'!L159))</f>
        <v>11724</v>
      </c>
      <c r="Z159" s="11">
        <f>IF(AND(COUNTRY_INFO!K159&gt;0,COUNTRY_INFO!K159&lt;4),IF(V159&gt;MAX('T1'!M159,'T2'!M159),MAX('T1'!M159,'T2'!M159),V159),0)</f>
        <v>11724</v>
      </c>
      <c r="AA159" s="87">
        <f>IF(AND(COUNTRY_INFO!K159&gt;0,COUNTRY_INFO!K159&lt;4), IF(Y159/V159*100&lt;&gt;0, IF(Z159/V159*100&gt;100,100,Z159/V159*100), "-"),0)</f>
        <v>98.057665334306876</v>
      </c>
    </row>
    <row r="160" spans="1:27" x14ac:dyDescent="0.25">
      <c r="A160" s="10" t="str">
        <f>IF(COUNTRY_INFO!A160=0," ",COUNTRY_INFO!A160)</f>
        <v>Angola</v>
      </c>
      <c r="B160" s="10" t="str">
        <f>IF(COUNTRY_INFO!B160=0," ",COUNTRY_INFO!B160)</f>
        <v>UIGE</v>
      </c>
      <c r="C160" s="104" t="str">
        <f>IF(COUNTRY_INFO!C160=0," ",COUNTRY_INFO!C160)</f>
        <v>QUITEXE</v>
      </c>
      <c r="D160" s="81" t="str">
        <f>COUNTRY_INFO!L160</f>
        <v>Unknown</v>
      </c>
      <c r="E160" s="74"/>
      <c r="F160" s="74"/>
      <c r="G160" s="11">
        <f>MAX('MDA1'!M160,'MDA2'!M160)</f>
        <v>0</v>
      </c>
      <c r="H160" s="11">
        <f>IF(AND(COUNTRY_INFO!H160&gt;0,COUNTRY_INFO!H160&lt;4),IF(D160&gt;MAX('MDA1'!M160,'MDA2'!M160),MAX('MDA1'!M160,'MDA2'!M160),D160),0)</f>
        <v>0</v>
      </c>
      <c r="I160" s="87">
        <f>IF(AND(COUNTRY_INFO!H160&gt;0,COUNTRY_INFO!H160&lt;4), IF(G160/D160*100&lt;&gt;0, IF(G160/D160*100&gt;100,100,G160/D160*100), "-"),0)</f>
        <v>0</v>
      </c>
      <c r="J160" s="81">
        <f>COUNTRY_INFO!M160</f>
        <v>32818</v>
      </c>
      <c r="K160" s="74"/>
      <c r="L160" s="74"/>
      <c r="M160" s="11">
        <f>MAX('MDA1'!M160,MAX('MDA3'!I160,'MDA3'!L160)+MAX('MDA3'!J160,'MDA3'!M160))</f>
        <v>0</v>
      </c>
      <c r="N160" s="11">
        <f>IF(AND(COUNTRY_INFO!I160&gt;0,COUNTRY_INFO!I160&lt;4),IF(J160&gt;MAX('MDA1'!M160,MAX('MDA3'!I160,'MDA3'!L160)+MAX('MDA3'!J160,'MDA3'!M160)),MAX('MDA1'!M160,MAX('MDA3'!I160,'MDA3'!L160)+MAX('MDA3'!J160,'MDA3'!M160)),J160),0)</f>
        <v>0</v>
      </c>
      <c r="O160" s="87" t="str">
        <f>IF(AND(COUNTRY_INFO!I160&gt;0,COUNTRY_INFO!I160&lt;4), IF(M160/J160*100&lt;&gt;0, IF(M160/J160*100&gt;100,100,M160/J160*100), "-"),0)</f>
        <v>-</v>
      </c>
      <c r="P160" s="81">
        <f>COUNTRY_INFO!N160</f>
        <v>14112</v>
      </c>
      <c r="Q160" s="74"/>
      <c r="R160" s="74"/>
      <c r="S160" s="11">
        <f>SUM(MAX('MDA2'!J160, 'T1'!L160, MAX(T3_R1!K160, T3_R2!K160)), MAX('MDA1'!K160, 'MDA2'!K160, 'T1'!M160, MAX(T3_R1!L160, T3_R2!L160)), MAX('MDA1'!L160, 'MDA2'!L160, 'T1'!N160, MAX(T3_R1!M160, T3_R2!M160)))</f>
        <v>0</v>
      </c>
      <c r="T160" s="11">
        <f>IF(AND(COUNTRY_INFO!J160&gt;1,COUNTRY_INFO!J160&lt;4),IF(P160&gt;SUM(MAX('MDA2'!J160,MAX(T3_R1!K160,T3_R2!K160)),MAX('MDA1'!K160,'MDA2'!K160,'T1'!M160,MAX(T3_R1!L160,T3_R2!L160))),SUM(MAX('MDA2'!J160,MAX(T3_R1!K160,T3_R2!K160)),MAX('MDA1'!K160,'MDA2'!K160,'T1'!M160,MAX(T3_R1!L160,T3_R2!L160))),P160),0)</f>
        <v>0</v>
      </c>
      <c r="U160" s="87" t="str">
        <f>IF(AND(COUNTRY_INFO!J160&gt;1,COUNTRY_INFO!J160&lt;4), IF(S160/P160*100&lt;&gt;0, IF(T160/P160*100&gt;100,100,T160/P160*100), "-"),0)</f>
        <v>-</v>
      </c>
      <c r="V160" s="81">
        <f>COUNTRY_INFO!O160</f>
        <v>3032.3700000000003</v>
      </c>
      <c r="W160" s="74"/>
      <c r="X160" s="74"/>
      <c r="Y160" s="11">
        <f>MAX(SUM('T1'!L160:'T1'!N160),SUM('T2'!J160:'T2'!L160))</f>
        <v>19531</v>
      </c>
      <c r="Z160" s="11">
        <f>IF(AND(COUNTRY_INFO!K160&gt;0,COUNTRY_INFO!K160&lt;4),IF(V160&gt;MAX('T1'!M160,'T2'!M160),MAX('T1'!M160,'T2'!M160),V160),0)</f>
        <v>3032.3700000000003</v>
      </c>
      <c r="AA160" s="87">
        <f>IF(AND(COUNTRY_INFO!K160&gt;0,COUNTRY_INFO!K160&lt;4), IF(Y160/V160*100&lt;&gt;0, IF(Z160/V160*100&gt;100,100,Z160/V160*100), "-"),0)</f>
        <v>100</v>
      </c>
    </row>
    <row r="161" spans="1:27" x14ac:dyDescent="0.25">
      <c r="A161" s="10" t="str">
        <f>IF(COUNTRY_INFO!A161=0," ",COUNTRY_INFO!A161)</f>
        <v>Angola</v>
      </c>
      <c r="B161" s="10" t="str">
        <f>IF(COUNTRY_INFO!B161=0," ",COUNTRY_INFO!B161)</f>
        <v>UIGE</v>
      </c>
      <c r="C161" s="104" t="str">
        <f>IF(COUNTRY_INFO!C161=0," ",COUNTRY_INFO!C161)</f>
        <v>SANZA POMBO</v>
      </c>
      <c r="D161" s="81" t="str">
        <f>COUNTRY_INFO!L161</f>
        <v>Unknown</v>
      </c>
      <c r="E161" s="74"/>
      <c r="F161" s="74"/>
      <c r="G161" s="11">
        <f>MAX('MDA1'!M161,'MDA2'!M161)</f>
        <v>0</v>
      </c>
      <c r="H161" s="11">
        <f>IF(AND(COUNTRY_INFO!H161&gt;0,COUNTRY_INFO!H161&lt;4),IF(D161&gt;MAX('MDA1'!M161,'MDA2'!M161),MAX('MDA1'!M161,'MDA2'!M161),D161),0)</f>
        <v>0</v>
      </c>
      <c r="I161" s="87">
        <f>IF(AND(COUNTRY_INFO!H161&gt;0,COUNTRY_INFO!H161&lt;4), IF(G161/D161*100&lt;&gt;0, IF(G161/D161*100&gt;100,100,G161/D161*100), "-"),0)</f>
        <v>0</v>
      </c>
      <c r="J161" s="81" t="str">
        <f>COUNTRY_INFO!M161</f>
        <v>Unknown</v>
      </c>
      <c r="K161" s="74"/>
      <c r="L161" s="74"/>
      <c r="M161" s="11">
        <f>MAX('MDA1'!M161,MAX('MDA3'!I161,'MDA3'!L161)+MAX('MDA3'!J161,'MDA3'!M161))</f>
        <v>0</v>
      </c>
      <c r="N161" s="11">
        <f>IF(AND(COUNTRY_INFO!I161&gt;0,COUNTRY_INFO!I161&lt;4),IF(J161&gt;MAX('MDA1'!M161,MAX('MDA3'!I161,'MDA3'!L161)+MAX('MDA3'!J161,'MDA3'!M161)),MAX('MDA1'!M161,MAX('MDA3'!I161,'MDA3'!L161)+MAX('MDA3'!J161,'MDA3'!M161)),J161),0)</f>
        <v>0</v>
      </c>
      <c r="O161" s="87">
        <f>IF(AND(COUNTRY_INFO!I161&gt;0,COUNTRY_INFO!I161&lt;4), IF(M161/J161*100&lt;&gt;0, IF(M161/J161*100&gt;100,100,M161/J161*100), "-"),0)</f>
        <v>0</v>
      </c>
      <c r="P161" s="81">
        <f>COUNTRY_INFO!N161</f>
        <v>27529</v>
      </c>
      <c r="Q161" s="74"/>
      <c r="R161" s="74"/>
      <c r="S161" s="11">
        <f>SUM(MAX('MDA2'!J161, 'T1'!L161, MAX(T3_R1!K161, T3_R2!K161)), MAX('MDA1'!K161, 'MDA2'!K161, 'T1'!M161, MAX(T3_R1!L161, T3_R2!L161)), MAX('MDA1'!L161, 'MDA2'!L161, 'T1'!N161, MAX(T3_R1!M161, T3_R2!M161)))</f>
        <v>0</v>
      </c>
      <c r="T161" s="11">
        <f>IF(AND(COUNTRY_INFO!J161&gt;1,COUNTRY_INFO!J161&lt;4),IF(P161&gt;SUM(MAX('MDA2'!J161,MAX(T3_R1!K161,T3_R2!K161)),MAX('MDA1'!K161,'MDA2'!K161,'T1'!M161,MAX(T3_R1!L161,T3_R2!L161))),SUM(MAX('MDA2'!J161,MAX(T3_R1!K161,T3_R2!K161)),MAX('MDA1'!K161,'MDA2'!K161,'T1'!M161,MAX(T3_R1!L161,T3_R2!L161))),P161),0)</f>
        <v>0</v>
      </c>
      <c r="U161" s="87" t="str">
        <f>IF(AND(COUNTRY_INFO!J161&gt;1,COUNTRY_INFO!J161&lt;4), IF(S161/P161*100&lt;&gt;0, IF(T161/P161*100&gt;100,100,T161/P161*100), "-"),0)</f>
        <v>-</v>
      </c>
      <c r="V161" s="81">
        <f>COUNTRY_INFO!O161</f>
        <v>5915.58</v>
      </c>
      <c r="W161" s="74"/>
      <c r="X161" s="74"/>
      <c r="Y161" s="11">
        <f>MAX(SUM('T1'!L161:'T1'!N161),SUM('T2'!J161:'T2'!L161))</f>
        <v>6296</v>
      </c>
      <c r="Z161" s="11">
        <f>IF(AND(COUNTRY_INFO!K161&gt;0,COUNTRY_INFO!K161&lt;4),IF(V161&gt;MAX('T1'!M161,'T2'!M161),MAX('T1'!M161,'T2'!M161),V161),0)</f>
        <v>5915.58</v>
      </c>
      <c r="AA161" s="87">
        <f>IF(AND(COUNTRY_INFO!K161&gt;0,COUNTRY_INFO!K161&lt;4), IF(Y161/V161*100&lt;&gt;0, IF(Z161/V161*100&gt;100,100,Z161/V161*100), "-"),0)</f>
        <v>100</v>
      </c>
    </row>
    <row r="162" spans="1:27" x14ac:dyDescent="0.25">
      <c r="A162" s="10" t="str">
        <f>IF(COUNTRY_INFO!A162=0," ",COUNTRY_INFO!A162)</f>
        <v>Angola</v>
      </c>
      <c r="B162" s="10" t="str">
        <f>IF(COUNTRY_INFO!B162=0," ",COUNTRY_INFO!B162)</f>
        <v>UIGE</v>
      </c>
      <c r="C162" s="104" t="str">
        <f>IF(COUNTRY_INFO!C162=0," ",COUNTRY_INFO!C162)</f>
        <v>SONGO</v>
      </c>
      <c r="D162" s="81" t="str">
        <f>COUNTRY_INFO!L162</f>
        <v>Unknown</v>
      </c>
      <c r="E162" s="74"/>
      <c r="F162" s="74"/>
      <c r="G162" s="11">
        <f>MAX('MDA1'!M162,'MDA2'!M162)</f>
        <v>0</v>
      </c>
      <c r="H162" s="11">
        <f>IF(AND(COUNTRY_INFO!H162&gt;0,COUNTRY_INFO!H162&lt;4),IF(D162&gt;MAX('MDA1'!M162,'MDA2'!M162),MAX('MDA1'!M162,'MDA2'!M162),D162),0)</f>
        <v>0</v>
      </c>
      <c r="I162" s="87">
        <f>IF(AND(COUNTRY_INFO!H162&gt;0,COUNTRY_INFO!H162&lt;4), IF(G162/D162*100&lt;&gt;0, IF(G162/D162*100&gt;100,100,G162/D162*100), "-"),0)</f>
        <v>0</v>
      </c>
      <c r="J162" s="81">
        <f>COUNTRY_INFO!M162</f>
        <v>62362</v>
      </c>
      <c r="K162" s="74"/>
      <c r="L162" s="74"/>
      <c r="M162" s="11">
        <f>MAX('MDA1'!M162,MAX('MDA3'!I162,'MDA3'!L162)+MAX('MDA3'!J162,'MDA3'!M162))</f>
        <v>0</v>
      </c>
      <c r="N162" s="11">
        <f>IF(AND(COUNTRY_INFO!I162&gt;0,COUNTRY_INFO!I162&lt;4),IF(J162&gt;MAX('MDA1'!M162,MAX('MDA3'!I162,'MDA3'!L162)+MAX('MDA3'!J162,'MDA3'!M162)),MAX('MDA1'!M162,MAX('MDA3'!I162,'MDA3'!L162)+MAX('MDA3'!J162,'MDA3'!M162)),J162),0)</f>
        <v>0</v>
      </c>
      <c r="O162" s="87" t="str">
        <f>IF(AND(COUNTRY_INFO!I162&gt;0,COUNTRY_INFO!I162&lt;4), IF(M162/J162*100&lt;&gt;0, IF(M162/J162*100&gt;100,100,M162/J162*100), "-"),0)</f>
        <v>-</v>
      </c>
      <c r="P162" s="81">
        <f>COUNTRY_INFO!N162</f>
        <v>26815</v>
      </c>
      <c r="Q162" s="74"/>
      <c r="R162" s="74"/>
      <c r="S162" s="11">
        <f>SUM(MAX('MDA2'!J162, 'T1'!L162, MAX(T3_R1!K162, T3_R2!K162)), MAX('MDA1'!K162, 'MDA2'!K162, 'T1'!M162, MAX(T3_R1!L162, T3_R2!L162)), MAX('MDA1'!L162, 'MDA2'!L162, 'T1'!N162, MAX(T3_R1!M162, T3_R2!M162)))</f>
        <v>0</v>
      </c>
      <c r="T162" s="11">
        <f>IF(AND(COUNTRY_INFO!J162&gt;1,COUNTRY_INFO!J162&lt;4),IF(P162&gt;SUM(MAX('MDA2'!J162,MAX(T3_R1!K162,T3_R2!K162)),MAX('MDA1'!K162,'MDA2'!K162,'T1'!M162,MAX(T3_R1!L162,T3_R2!L162))),SUM(MAX('MDA2'!J162,MAX(T3_R1!K162,T3_R2!K162)),MAX('MDA1'!K162,'MDA2'!K162,'T1'!M162,MAX(T3_R1!L162,T3_R2!L162))),P162),0)</f>
        <v>0</v>
      </c>
      <c r="U162" s="87" t="str">
        <f>IF(AND(COUNTRY_INFO!J162&gt;1,COUNTRY_INFO!J162&lt;4), IF(S162/P162*100&lt;&gt;0, IF(T162/P162*100&gt;100,100,T162/P162*100), "-"),0)</f>
        <v>-</v>
      </c>
      <c r="V162" s="81">
        <f>COUNTRY_INFO!O162</f>
        <v>50513</v>
      </c>
      <c r="W162" s="74"/>
      <c r="X162" s="74"/>
      <c r="Y162" s="11">
        <f>MAX(SUM('T1'!L162:'T1'!N162),SUM('T2'!J162:'T2'!L162))</f>
        <v>45526</v>
      </c>
      <c r="Z162" s="11">
        <f>IF(AND(COUNTRY_INFO!K162&gt;0,COUNTRY_INFO!K162&lt;4),IF(V162&gt;MAX('T1'!M162,'T2'!M162),MAX('T1'!M162,'T2'!M162),V162),0)</f>
        <v>45526</v>
      </c>
      <c r="AA162" s="87">
        <f>IF(AND(COUNTRY_INFO!K162&gt;0,COUNTRY_INFO!K162&lt;4), IF(Y162/V162*100&lt;&gt;0, IF(Z162/V162*100&gt;100,100,Z162/V162*100), "-"),0)</f>
        <v>90.127293963930072</v>
      </c>
    </row>
    <row r="163" spans="1:27" x14ac:dyDescent="0.25">
      <c r="A163" s="10" t="str">
        <f>IF(COUNTRY_INFO!A163=0," ",COUNTRY_INFO!A163)</f>
        <v>Angola</v>
      </c>
      <c r="B163" s="10" t="str">
        <f>IF(COUNTRY_INFO!B163=0," ",COUNTRY_INFO!B163)</f>
        <v>UIGE</v>
      </c>
      <c r="C163" s="104" t="str">
        <f>IF(COUNTRY_INFO!C163=0," ",COUNTRY_INFO!C163)</f>
        <v>UIGE</v>
      </c>
      <c r="D163" s="81" t="str">
        <f>COUNTRY_INFO!L163</f>
        <v>Unknown</v>
      </c>
      <c r="E163" s="74"/>
      <c r="F163" s="74"/>
      <c r="G163" s="11">
        <f>MAX('MDA1'!M163,'MDA2'!M163)</f>
        <v>0</v>
      </c>
      <c r="H163" s="11">
        <f>IF(AND(COUNTRY_INFO!H163&gt;0,COUNTRY_INFO!H163&lt;4),IF(D163&gt;MAX('MDA1'!M163,'MDA2'!M163),MAX('MDA1'!M163,'MDA2'!M163),D163),0)</f>
        <v>0</v>
      </c>
      <c r="I163" s="87">
        <f>IF(AND(COUNTRY_INFO!H163&gt;0,COUNTRY_INFO!H163&lt;4), IF(G163/D163*100&lt;&gt;0, IF(G163/D163*100&gt;100,100,G163/D163*100), "-"),0)</f>
        <v>0</v>
      </c>
      <c r="J163" s="81" t="str">
        <f>COUNTRY_INFO!M163</f>
        <v>Unknown</v>
      </c>
      <c r="K163" s="74"/>
      <c r="L163" s="74"/>
      <c r="M163" s="11">
        <f>MAX('MDA1'!M163,MAX('MDA3'!I163,'MDA3'!L163)+MAX('MDA3'!J163,'MDA3'!M163))</f>
        <v>0</v>
      </c>
      <c r="N163" s="11">
        <f>IF(AND(COUNTRY_INFO!I163&gt;0,COUNTRY_INFO!I163&lt;4),IF(J163&gt;MAX('MDA1'!M163,MAX('MDA3'!I163,'MDA3'!L163)+MAX('MDA3'!J163,'MDA3'!M163)),MAX('MDA1'!M163,MAX('MDA3'!I163,'MDA3'!L163)+MAX('MDA3'!J163,'MDA3'!M163)),J163),0)</f>
        <v>0</v>
      </c>
      <c r="O163" s="87">
        <f>IF(AND(COUNTRY_INFO!I163&gt;0,COUNTRY_INFO!I163&lt;4), IF(M163/J163*100&lt;&gt;0, IF(M163/J163*100&gt;100,100,M163/J163*100), "-"),0)</f>
        <v>0</v>
      </c>
      <c r="P163" s="81">
        <f>COUNTRY_INFO!N163</f>
        <v>212217</v>
      </c>
      <c r="Q163" s="74"/>
      <c r="R163" s="74"/>
      <c r="S163" s="11">
        <f>SUM(MAX('MDA2'!J163, 'T1'!L163, MAX(T3_R1!K163, T3_R2!K163)), MAX('MDA1'!K163, 'MDA2'!K163, 'T1'!M163, MAX(T3_R1!L163, T3_R2!L163)), MAX('MDA1'!L163, 'MDA2'!L163, 'T1'!N163, MAX(T3_R1!M163, T3_R2!M163)))</f>
        <v>0</v>
      </c>
      <c r="T163" s="11">
        <f>IF(AND(COUNTRY_INFO!J163&gt;1,COUNTRY_INFO!J163&lt;4),IF(P163&gt;SUM(MAX('MDA2'!J163,MAX(T3_R1!K163,T3_R2!K163)),MAX('MDA1'!K163,'MDA2'!K163,'T1'!M163,MAX(T3_R1!L163,T3_R2!L163))),SUM(MAX('MDA2'!J163,MAX(T3_R1!K163,T3_R2!K163)),MAX('MDA1'!K163,'MDA2'!K163,'T1'!M163,MAX(T3_R1!L163,T3_R2!L163))),P163),0)</f>
        <v>0</v>
      </c>
      <c r="U163" s="87" t="str">
        <f>IF(AND(COUNTRY_INFO!J163&gt;1,COUNTRY_INFO!J163&lt;4), IF(S163/P163*100&lt;&gt;0, IF(T163/P163*100&gt;100,100,T163/P163*100), "-"),0)</f>
        <v>-</v>
      </c>
      <c r="V163" s="81">
        <f>COUNTRY_INFO!O163</f>
        <v>121408</v>
      </c>
      <c r="W163" s="74"/>
      <c r="X163" s="74"/>
      <c r="Y163" s="11">
        <f>MAX(SUM('T1'!L163:'T1'!N163),SUM('T2'!J163:'T2'!L163))</f>
        <v>16028</v>
      </c>
      <c r="Z163" s="11">
        <f>IF(AND(COUNTRY_INFO!K163&gt;0,COUNTRY_INFO!K163&lt;4),IF(V163&gt;MAX('T1'!M163,'T2'!M163),MAX('T1'!M163,'T2'!M163),V163),0)</f>
        <v>16028</v>
      </c>
      <c r="AA163" s="87">
        <f>IF(AND(COUNTRY_INFO!K163&gt;0,COUNTRY_INFO!K163&lt;4), IF(Y163/V163*100&lt;&gt;0, IF(Z163/V163*100&gt;100,100,Z163/V163*100), "-"),0)</f>
        <v>13.201765946230889</v>
      </c>
    </row>
    <row r="164" spans="1:27" x14ac:dyDescent="0.25">
      <c r="A164" s="10" t="str">
        <f>IF(COUNTRY_INFO!A164=0," ",COUNTRY_INFO!A164)</f>
        <v>Angola</v>
      </c>
      <c r="B164" s="10" t="str">
        <f>IF(COUNTRY_INFO!B164=0," ",COUNTRY_INFO!B164)</f>
        <v>ZAIRE</v>
      </c>
      <c r="C164" s="104" t="str">
        <f>IF(COUNTRY_INFO!C164=0," ",COUNTRY_INFO!C164)</f>
        <v>CUIMBA</v>
      </c>
      <c r="D164" s="81" t="str">
        <f>COUNTRY_INFO!L164</f>
        <v>Unknown</v>
      </c>
      <c r="E164" s="74"/>
      <c r="F164" s="74"/>
      <c r="G164" s="11">
        <f>MAX('MDA1'!M164,'MDA2'!M164)</f>
        <v>0</v>
      </c>
      <c r="H164" s="11">
        <f>IF(AND(COUNTRY_INFO!H164&gt;0,COUNTRY_INFO!H164&lt;4),IF(D164&gt;MAX('MDA1'!M164,'MDA2'!M164),MAX('MDA1'!M164,'MDA2'!M164),D164),0)</f>
        <v>0</v>
      </c>
      <c r="I164" s="87">
        <f>IF(AND(COUNTRY_INFO!H164&gt;0,COUNTRY_INFO!H164&lt;4), IF(G164/D164*100&lt;&gt;0, IF(G164/D164*100&gt;100,100,G164/D164*100), "-"),0)</f>
        <v>0</v>
      </c>
      <c r="J164" s="81">
        <f>COUNTRY_INFO!M164</f>
        <v>0</v>
      </c>
      <c r="K164" s="74"/>
      <c r="L164" s="74"/>
      <c r="M164" s="11">
        <f>MAX('MDA1'!M164,MAX('MDA3'!I164,'MDA3'!L164)+MAX('MDA3'!J164,'MDA3'!M164))</f>
        <v>0</v>
      </c>
      <c r="N164" s="11">
        <f>IF(AND(COUNTRY_INFO!I164&gt;0,COUNTRY_INFO!I164&lt;4),IF(J164&gt;MAX('MDA1'!M164,MAX('MDA3'!I164,'MDA3'!L164)+MAX('MDA3'!J164,'MDA3'!M164)),MAX('MDA1'!M164,MAX('MDA3'!I164,'MDA3'!L164)+MAX('MDA3'!J164,'MDA3'!M164)),J164),0)</f>
        <v>0</v>
      </c>
      <c r="O164" s="87">
        <f>IF(AND(COUNTRY_INFO!I164&gt;0,COUNTRY_INFO!I164&lt;4), IF(M164/J164*100&lt;&gt;0, IF(M164/J164*100&gt;100,100,M164/J164*100), "-"),0)</f>
        <v>0</v>
      </c>
      <c r="P164" s="81">
        <f>COUNTRY_INFO!N164</f>
        <v>27784</v>
      </c>
      <c r="Q164" s="74"/>
      <c r="R164" s="74"/>
      <c r="S164" s="11">
        <f>SUM(MAX('MDA2'!J164, 'T1'!L164, MAX(T3_R1!K164, T3_R2!K164)), MAX('MDA1'!K164, 'MDA2'!K164, 'T1'!M164, MAX(T3_R1!L164, T3_R2!L164)), MAX('MDA1'!L164, 'MDA2'!L164, 'T1'!N164, MAX(T3_R1!M164, T3_R2!M164)))</f>
        <v>0</v>
      </c>
      <c r="T164" s="11">
        <f>IF(AND(COUNTRY_INFO!J164&gt;1,COUNTRY_INFO!J164&lt;4),IF(P164&gt;SUM(MAX('MDA2'!J164,MAX(T3_R1!K164,T3_R2!K164)),MAX('MDA1'!K164,'MDA2'!K164,'T1'!M164,MAX(T3_R1!L164,T3_R2!L164))),SUM(MAX('MDA2'!J164,MAX(T3_R1!K164,T3_R2!K164)),MAX('MDA1'!K164,'MDA2'!K164,'T1'!M164,MAX(T3_R1!L164,T3_R2!L164))),P164),0)</f>
        <v>0</v>
      </c>
      <c r="U164" s="87" t="str">
        <f>IF(AND(COUNTRY_INFO!J164&gt;1,COUNTRY_INFO!J164&lt;4), IF(S164/P164*100&lt;&gt;0, IF(T164/P164*100&gt;100,100,T164/P164*100), "-"),0)</f>
        <v>-</v>
      </c>
      <c r="V164" s="81">
        <f>COUNTRY_INFO!O164</f>
        <v>15895</v>
      </c>
      <c r="W164" s="74"/>
      <c r="X164" s="74"/>
      <c r="Y164" s="11">
        <f>MAX(SUM('T1'!L164:'T1'!N164),SUM('T2'!J164:'T2'!L164))</f>
        <v>13093</v>
      </c>
      <c r="Z164" s="11">
        <f>IF(AND(COUNTRY_INFO!K164&gt;0,COUNTRY_INFO!K164&lt;4),IF(V164&gt;MAX('T1'!M164,'T2'!M164),MAX('T1'!M164,'T2'!M164),V164),0)</f>
        <v>13093</v>
      </c>
      <c r="AA164" s="87">
        <f>IF(AND(COUNTRY_INFO!K164&gt;0,COUNTRY_INFO!K164&lt;4), IF(Y164/V164*100&lt;&gt;0, IF(Z164/V164*100&gt;100,100,Z164/V164*100), "-"),0)</f>
        <v>82.371815036174894</v>
      </c>
    </row>
    <row r="165" spans="1:27" x14ac:dyDescent="0.25">
      <c r="A165" s="10" t="str">
        <f>IF(COUNTRY_INFO!A165=0," ",COUNTRY_INFO!A165)</f>
        <v>Angola</v>
      </c>
      <c r="B165" s="10" t="str">
        <f>IF(COUNTRY_INFO!B165=0," ",COUNTRY_INFO!B165)</f>
        <v>ZAIRE</v>
      </c>
      <c r="C165" s="104" t="str">
        <f>IF(COUNTRY_INFO!C165=0," ",COUNTRY_INFO!C165)</f>
        <v>MBANZA CONGO</v>
      </c>
      <c r="D165" s="81" t="str">
        <f>COUNTRY_INFO!L165</f>
        <v>Unknown</v>
      </c>
      <c r="E165" s="74"/>
      <c r="F165" s="74"/>
      <c r="G165" s="11">
        <f>MAX('MDA1'!M165,'MDA2'!M165)</f>
        <v>0</v>
      </c>
      <c r="H165" s="11">
        <f>IF(AND(COUNTRY_INFO!H165&gt;0,COUNTRY_INFO!H165&lt;4),IF(D165&gt;MAX('MDA1'!M165,'MDA2'!M165),MAX('MDA1'!M165,'MDA2'!M165),D165),0)</f>
        <v>0</v>
      </c>
      <c r="I165" s="87">
        <f>IF(AND(COUNTRY_INFO!H165&gt;0,COUNTRY_INFO!H165&lt;4), IF(G165/D165*100&lt;&gt;0, IF(G165/D165*100&gt;100,100,G165/D165*100), "-"),0)</f>
        <v>0</v>
      </c>
      <c r="J165" s="81">
        <f>COUNTRY_INFO!M165</f>
        <v>0</v>
      </c>
      <c r="K165" s="74"/>
      <c r="L165" s="74"/>
      <c r="M165" s="11">
        <f>MAX('MDA1'!M165,MAX('MDA3'!I165,'MDA3'!L165)+MAX('MDA3'!J165,'MDA3'!M165))</f>
        <v>0</v>
      </c>
      <c r="N165" s="11">
        <f>IF(AND(COUNTRY_INFO!I165&gt;0,COUNTRY_INFO!I165&lt;4),IF(J165&gt;MAX('MDA1'!M165,MAX('MDA3'!I165,'MDA3'!L165)+MAX('MDA3'!J165,'MDA3'!M165)),MAX('MDA1'!M165,MAX('MDA3'!I165,'MDA3'!L165)+MAX('MDA3'!J165,'MDA3'!M165)),J165),0)</f>
        <v>0</v>
      </c>
      <c r="O165" s="87">
        <f>IF(AND(COUNTRY_INFO!I165&gt;0,COUNTRY_INFO!I165&lt;4), IF(M165/J165*100&lt;&gt;0, IF(M165/J165*100&gt;100,100,M165/J165*100), "-"),0)</f>
        <v>0</v>
      </c>
      <c r="P165" s="81">
        <f>COUNTRY_INFO!N165</f>
        <v>0</v>
      </c>
      <c r="Q165" s="74"/>
      <c r="R165" s="74"/>
      <c r="S165" s="11">
        <f>SUM(MAX('MDA2'!J165, 'T1'!L165, MAX(T3_R1!K165, T3_R2!K165)), MAX('MDA1'!K165, 'MDA2'!K165, 'T1'!M165, MAX(T3_R1!L165, T3_R2!L165)), MAX('MDA1'!L165, 'MDA2'!L165, 'T1'!N165, MAX(T3_R1!M165, T3_R2!M165)))</f>
        <v>0</v>
      </c>
      <c r="T165" s="11">
        <f>IF(AND(COUNTRY_INFO!J165&gt;1,COUNTRY_INFO!J165&lt;4),IF(P165&gt;SUM(MAX('MDA2'!J165,MAX(T3_R1!K165,T3_R2!K165)),MAX('MDA1'!K165,'MDA2'!K165,'T1'!M165,MAX(T3_R1!L165,T3_R2!L165))),SUM(MAX('MDA2'!J165,MAX(T3_R1!K165,T3_R2!K165)),MAX('MDA1'!K165,'MDA2'!K165,'T1'!M165,MAX(T3_R1!L165,T3_R2!L165))),P165),0)</f>
        <v>0</v>
      </c>
      <c r="U165" s="87">
        <f>IF(AND(COUNTRY_INFO!J165&gt;1,COUNTRY_INFO!J165&lt;4), IF(S165/P165*100&lt;&gt;0, IF(T165/P165*100&gt;100,100,T165/P165*100), "-"),0)</f>
        <v>0</v>
      </c>
      <c r="V165" s="81">
        <f>COUNTRY_INFO!O165</f>
        <v>42767.199999999997</v>
      </c>
      <c r="W165" s="74"/>
      <c r="X165" s="74"/>
      <c r="Y165" s="11">
        <f>MAX(SUM('T1'!L165:'T1'!N165),SUM('T2'!J165:'T2'!L165))</f>
        <v>31599</v>
      </c>
      <c r="Z165" s="11">
        <f>IF(AND(COUNTRY_INFO!K165&gt;0,COUNTRY_INFO!K165&lt;4),IF(V165&gt;MAX('T1'!M165,'T2'!M165),MAX('T1'!M165,'T2'!M165),V165),0)</f>
        <v>31599</v>
      </c>
      <c r="AA165" s="87">
        <f>IF(AND(COUNTRY_INFO!K165&gt;0,COUNTRY_INFO!K165&lt;4), IF(Y165/V165*100&lt;&gt;0, IF(Z165/V165*100&gt;100,100,Z165/V165*100), "-"),0)</f>
        <v>73.886062215903777</v>
      </c>
    </row>
    <row r="166" spans="1:27" x14ac:dyDescent="0.25">
      <c r="A166" s="10" t="str">
        <f>IF(COUNTRY_INFO!A166=0," ",COUNTRY_INFO!A166)</f>
        <v>Angola</v>
      </c>
      <c r="B166" s="10" t="str">
        <f>IF(COUNTRY_INFO!B166=0," ",COUNTRY_INFO!B166)</f>
        <v>ZAIRE</v>
      </c>
      <c r="C166" s="104" t="str">
        <f>IF(COUNTRY_INFO!C166=0," ",COUNTRY_INFO!C166)</f>
        <v>NOQUI</v>
      </c>
      <c r="D166" s="81" t="str">
        <f>COUNTRY_INFO!L166</f>
        <v>Unknown</v>
      </c>
      <c r="E166" s="74"/>
      <c r="F166" s="74"/>
      <c r="G166" s="11">
        <f>MAX('MDA1'!M166,'MDA2'!M166)</f>
        <v>0</v>
      </c>
      <c r="H166" s="11">
        <f>IF(AND(COUNTRY_INFO!H166&gt;0,COUNTRY_INFO!H166&lt;4),IF(D166&gt;MAX('MDA1'!M166,'MDA2'!M166),MAX('MDA1'!M166,'MDA2'!M166),D166),0)</f>
        <v>0</v>
      </c>
      <c r="I166" s="87">
        <f>IF(AND(COUNTRY_INFO!H166&gt;0,COUNTRY_INFO!H166&lt;4), IF(G166/D166*100&lt;&gt;0, IF(G166/D166*100&gt;100,100,G166/D166*100), "-"),0)</f>
        <v>0</v>
      </c>
      <c r="J166" s="81">
        <f>COUNTRY_INFO!M166</f>
        <v>0</v>
      </c>
      <c r="K166" s="74"/>
      <c r="L166" s="74"/>
      <c r="M166" s="11">
        <f>MAX('MDA1'!M166,MAX('MDA3'!I166,'MDA3'!L166)+MAX('MDA3'!J166,'MDA3'!M166))</f>
        <v>0</v>
      </c>
      <c r="N166" s="11">
        <f>IF(AND(COUNTRY_INFO!I166&gt;0,COUNTRY_INFO!I166&lt;4),IF(J166&gt;MAX('MDA1'!M166,MAX('MDA3'!I166,'MDA3'!L166)+MAX('MDA3'!J166,'MDA3'!M166)),MAX('MDA1'!M166,MAX('MDA3'!I166,'MDA3'!L166)+MAX('MDA3'!J166,'MDA3'!M166)),J166),0)</f>
        <v>0</v>
      </c>
      <c r="O166" s="87">
        <f>IF(AND(COUNTRY_INFO!I166&gt;0,COUNTRY_INFO!I166&lt;4), IF(M166/J166*100&lt;&gt;0, IF(M166/J166*100&gt;100,100,M166/J166*100), "-"),0)</f>
        <v>0</v>
      </c>
      <c r="P166" s="81">
        <f>COUNTRY_INFO!N166</f>
        <v>9815</v>
      </c>
      <c r="Q166" s="74"/>
      <c r="R166" s="74"/>
      <c r="S166" s="11">
        <f>SUM(MAX('MDA2'!J166, 'T1'!L166, MAX(T3_R1!K166, T3_R2!K166)), MAX('MDA1'!K166, 'MDA2'!K166, 'T1'!M166, MAX(T3_R1!L166, T3_R2!L166)), MAX('MDA1'!L166, 'MDA2'!L166, 'T1'!N166, MAX(T3_R1!M166, T3_R2!M166)))</f>
        <v>0</v>
      </c>
      <c r="T166" s="11">
        <f>IF(AND(COUNTRY_INFO!J166&gt;1,COUNTRY_INFO!J166&lt;4),IF(P166&gt;SUM(MAX('MDA2'!J166,MAX(T3_R1!K166,T3_R2!K166)),MAX('MDA1'!K166,'MDA2'!K166,'T1'!M166,MAX(T3_R1!L166,T3_R2!L166))),SUM(MAX('MDA2'!J166,MAX(T3_R1!K166,T3_R2!K166)),MAX('MDA1'!K166,'MDA2'!K166,'T1'!M166,MAX(T3_R1!L166,T3_R2!L166))),P166),0)</f>
        <v>0</v>
      </c>
      <c r="U166" s="87" t="str">
        <f>IF(AND(COUNTRY_INFO!J166&gt;1,COUNTRY_INFO!J166&lt;4), IF(S166/P166*100&lt;&gt;0, IF(T166/P166*100&gt;100,100,T166/P166*100), "-"),0)</f>
        <v>-</v>
      </c>
      <c r="V166" s="81">
        <f>COUNTRY_INFO!O166</f>
        <v>5615.1</v>
      </c>
      <c r="W166" s="74"/>
      <c r="X166" s="74"/>
      <c r="Y166" s="11">
        <f>MAX(SUM('T1'!L166:'T1'!N166),SUM('T2'!J166:'T2'!L166))</f>
        <v>5182</v>
      </c>
      <c r="Z166" s="11">
        <f>IF(AND(COUNTRY_INFO!K166&gt;0,COUNTRY_INFO!K166&lt;4),IF(V166&gt;MAX('T1'!M166,'T2'!M166),MAX('T1'!M166,'T2'!M166),V166),0)</f>
        <v>5182</v>
      </c>
      <c r="AA166" s="87">
        <f>IF(AND(COUNTRY_INFO!K166&gt;0,COUNTRY_INFO!K166&lt;4), IF(Y166/V166*100&lt;&gt;0, IF(Z166/V166*100&gt;100,100,Z166/V166*100), "-"),0)</f>
        <v>92.28686933447311</v>
      </c>
    </row>
    <row r="167" spans="1:27" x14ac:dyDescent="0.25">
      <c r="A167" s="10" t="str">
        <f>IF(COUNTRY_INFO!A167=0," ",COUNTRY_INFO!A167)</f>
        <v>Angola</v>
      </c>
      <c r="B167" s="10" t="str">
        <f>IF(COUNTRY_INFO!B167=0," ",COUNTRY_INFO!B167)</f>
        <v>ZAIRE</v>
      </c>
      <c r="C167" s="104" t="str">
        <f>IF(COUNTRY_INFO!C167=0," ",COUNTRY_INFO!C167)</f>
        <v>NZETO</v>
      </c>
      <c r="D167" s="81" t="str">
        <f>COUNTRY_INFO!L167</f>
        <v>Unknown</v>
      </c>
      <c r="E167" s="74"/>
      <c r="F167" s="74"/>
      <c r="G167" s="11">
        <f>MAX('MDA1'!M167,'MDA2'!M167)</f>
        <v>0</v>
      </c>
      <c r="H167" s="11">
        <f>IF(AND(COUNTRY_INFO!H167&gt;0,COUNTRY_INFO!H167&lt;4),IF(D167&gt;MAX('MDA1'!M167,'MDA2'!M167),MAX('MDA1'!M167,'MDA2'!M167),D167),0)</f>
        <v>0</v>
      </c>
      <c r="I167" s="87">
        <f>IF(AND(COUNTRY_INFO!H167&gt;0,COUNTRY_INFO!H167&lt;4), IF(G167/D167*100&lt;&gt;0, IF(G167/D167*100&gt;100,100,G167/D167*100), "-"),0)</f>
        <v>0</v>
      </c>
      <c r="J167" s="81">
        <f>COUNTRY_INFO!M167</f>
        <v>0</v>
      </c>
      <c r="K167" s="74"/>
      <c r="L167" s="74"/>
      <c r="M167" s="11">
        <f>MAX('MDA1'!M167,MAX('MDA3'!I167,'MDA3'!L167)+MAX('MDA3'!J167,'MDA3'!M167))</f>
        <v>0</v>
      </c>
      <c r="N167" s="11">
        <f>IF(AND(COUNTRY_INFO!I167&gt;0,COUNTRY_INFO!I167&lt;4),IF(J167&gt;MAX('MDA1'!M167,MAX('MDA3'!I167,'MDA3'!L167)+MAX('MDA3'!J167,'MDA3'!M167)),MAX('MDA1'!M167,MAX('MDA3'!I167,'MDA3'!L167)+MAX('MDA3'!J167,'MDA3'!M167)),J167),0)</f>
        <v>0</v>
      </c>
      <c r="O167" s="87">
        <f>IF(AND(COUNTRY_INFO!I167&gt;0,COUNTRY_INFO!I167&lt;4), IF(M167/J167*100&lt;&gt;0, IF(M167/J167*100&gt;100,100,M167/J167*100), "-"),0)</f>
        <v>0</v>
      </c>
      <c r="P167" s="81">
        <f>COUNTRY_INFO!N167</f>
        <v>0</v>
      </c>
      <c r="Q167" s="74"/>
      <c r="R167" s="74"/>
      <c r="S167" s="11">
        <f>SUM(MAX('MDA2'!J167, 'T1'!L167, MAX(T3_R1!K167, T3_R2!K167)), MAX('MDA1'!K167, 'MDA2'!K167, 'T1'!M167, MAX(T3_R1!L167, T3_R2!L167)), MAX('MDA1'!L167, 'MDA2'!L167, 'T1'!N167, MAX(T3_R1!M167, T3_R2!M167)))</f>
        <v>0</v>
      </c>
      <c r="T167" s="11">
        <f>IF(AND(COUNTRY_INFO!J167&gt;1,COUNTRY_INFO!J167&lt;4),IF(P167&gt;SUM(MAX('MDA2'!J167,MAX(T3_R1!K167,T3_R2!K167)),MAX('MDA1'!K167,'MDA2'!K167,'T1'!M167,MAX(T3_R1!L167,T3_R2!L167))),SUM(MAX('MDA2'!J167,MAX(T3_R1!K167,T3_R2!K167)),MAX('MDA1'!K167,'MDA2'!K167,'T1'!M167,MAX(T3_R1!L167,T3_R2!L167))),P167),0)</f>
        <v>0</v>
      </c>
      <c r="U167" s="87">
        <f>IF(AND(COUNTRY_INFO!J167&gt;1,COUNTRY_INFO!J167&lt;4), IF(S167/P167*100&lt;&gt;0, IF(T167/P167*100&gt;100,100,T167/P167*100), "-"),0)</f>
        <v>0</v>
      </c>
      <c r="V167" s="81">
        <f>COUNTRY_INFO!O167</f>
        <v>10932.1</v>
      </c>
      <c r="W167" s="74"/>
      <c r="X167" s="74"/>
      <c r="Y167" s="11">
        <f>MAX(SUM('T1'!L167:'T1'!N167),SUM('T2'!J167:'T2'!L167))</f>
        <v>6113</v>
      </c>
      <c r="Z167" s="11">
        <f>IF(AND(COUNTRY_INFO!K167&gt;0,COUNTRY_INFO!K167&lt;4),IF(V167&gt;MAX('T1'!M167,'T2'!M167),MAX('T1'!M167,'T2'!M167),V167),0)</f>
        <v>6113</v>
      </c>
      <c r="AA167" s="87">
        <f>IF(AND(COUNTRY_INFO!K167&gt;0,COUNTRY_INFO!K167&lt;4), IF(Y167/V167*100&lt;&gt;0, IF(Z167/V167*100&gt;100,100,Z167/V167*100), "-"),0)</f>
        <v>55.917893176974232</v>
      </c>
    </row>
    <row r="168" spans="1:27" x14ac:dyDescent="0.25">
      <c r="A168" s="10" t="str">
        <f>IF(COUNTRY_INFO!A168=0," ",COUNTRY_INFO!A168)</f>
        <v>Angola</v>
      </c>
      <c r="B168" s="10" t="str">
        <f>IF(COUNTRY_INFO!B168=0," ",COUNTRY_INFO!B168)</f>
        <v>ZAIRE</v>
      </c>
      <c r="C168" s="104" t="str">
        <f>IF(COUNTRY_INFO!C168=0," ",COUNTRY_INFO!C168)</f>
        <v>SOYO</v>
      </c>
      <c r="D168" s="81" t="str">
        <f>COUNTRY_INFO!L168</f>
        <v>Unknown</v>
      </c>
      <c r="E168" s="74"/>
      <c r="F168" s="74"/>
      <c r="G168" s="11">
        <f>MAX('MDA1'!M168,'MDA2'!M168)</f>
        <v>0</v>
      </c>
      <c r="H168" s="11">
        <f>IF(AND(COUNTRY_INFO!H168&gt;0,COUNTRY_INFO!H168&lt;4),IF(D168&gt;MAX('MDA1'!M168,'MDA2'!M168),MAX('MDA1'!M168,'MDA2'!M168),D168),0)</f>
        <v>0</v>
      </c>
      <c r="I168" s="87">
        <f>IF(AND(COUNTRY_INFO!H168&gt;0,COUNTRY_INFO!H168&lt;4), IF(G168/D168*100&lt;&gt;0, IF(G168/D168*100&gt;100,100,G168/D168*100), "-"),0)</f>
        <v>0</v>
      </c>
      <c r="J168" s="81">
        <f>COUNTRY_INFO!M168</f>
        <v>0</v>
      </c>
      <c r="K168" s="74"/>
      <c r="L168" s="74"/>
      <c r="M168" s="11">
        <f>MAX('MDA1'!M168,MAX('MDA3'!I168,'MDA3'!L168)+MAX('MDA3'!J168,'MDA3'!M168))</f>
        <v>0</v>
      </c>
      <c r="N168" s="11">
        <f>IF(AND(COUNTRY_INFO!I168&gt;0,COUNTRY_INFO!I168&lt;4),IF(J168&gt;MAX('MDA1'!M168,MAX('MDA3'!I168,'MDA3'!L168)+MAX('MDA3'!J168,'MDA3'!M168)),MAX('MDA1'!M168,MAX('MDA3'!I168,'MDA3'!L168)+MAX('MDA3'!J168,'MDA3'!M168)),J168),0)</f>
        <v>0</v>
      </c>
      <c r="O168" s="87">
        <f>IF(AND(COUNTRY_INFO!I168&gt;0,COUNTRY_INFO!I168&lt;4), IF(M168/J168*100&lt;&gt;0, IF(M168/J168*100&gt;100,100,M168/J168*100), "-"),0)</f>
        <v>0</v>
      </c>
      <c r="P168" s="81">
        <f>COUNTRY_INFO!N168</f>
        <v>93823</v>
      </c>
      <c r="Q168" s="74"/>
      <c r="R168" s="74"/>
      <c r="S168" s="11">
        <f>SUM(MAX('MDA2'!J168, 'T1'!L168, MAX(T3_R1!K168, T3_R2!K168)), MAX('MDA1'!K168, 'MDA2'!K168, 'T1'!M168, MAX(T3_R1!L168, T3_R2!L168)), MAX('MDA1'!L168, 'MDA2'!L168, 'T1'!N168, MAX(T3_R1!M168, T3_R2!M168)))</f>
        <v>0</v>
      </c>
      <c r="T168" s="11">
        <f>IF(AND(COUNTRY_INFO!J168&gt;1,COUNTRY_INFO!J168&lt;4),IF(P168&gt;SUM(MAX('MDA2'!J168,MAX(T3_R1!K168,T3_R2!K168)),MAX('MDA1'!K168,'MDA2'!K168,'T1'!M168,MAX(T3_R1!L168,T3_R2!L168))),SUM(MAX('MDA2'!J168,MAX(T3_R1!K168,T3_R2!K168)),MAX('MDA1'!K168,'MDA2'!K168,'T1'!M168,MAX(T3_R1!L168,T3_R2!L168))),P168),0)</f>
        <v>0</v>
      </c>
      <c r="U168" s="87" t="str">
        <f>IF(AND(COUNTRY_INFO!J168&gt;1,COUNTRY_INFO!J168&lt;4), IF(S168/P168*100&lt;&gt;0, IF(T168/P168*100&gt;100,100,T168/P168*100), "-"),0)</f>
        <v>-</v>
      </c>
      <c r="V168" s="81">
        <f>COUNTRY_INFO!O168</f>
        <v>20161.02</v>
      </c>
      <c r="W168" s="74"/>
      <c r="X168" s="74"/>
      <c r="Y168" s="11">
        <f>MAX(SUM('T1'!L168:'T1'!N168),SUM('T2'!J168:'T2'!L168))</f>
        <v>22409</v>
      </c>
      <c r="Z168" s="11">
        <f>IF(AND(COUNTRY_INFO!K168&gt;0,COUNTRY_INFO!K168&lt;4),IF(V168&gt;MAX('T1'!M168,'T2'!M168),MAX('T1'!M168,'T2'!M168),V168),0)</f>
        <v>20161.02</v>
      </c>
      <c r="AA168" s="87">
        <f>IF(AND(COUNTRY_INFO!K168&gt;0,COUNTRY_INFO!K168&lt;4), IF(Y168/V168*100&lt;&gt;0, IF(Z168/V168*100&gt;100,100,Z168/V168*100), "-"),0)</f>
        <v>100</v>
      </c>
    </row>
    <row r="169" spans="1:27" x14ac:dyDescent="0.25">
      <c r="A169" s="10" t="str">
        <f>IF(COUNTRY_INFO!A169=0," ",COUNTRY_INFO!A169)</f>
        <v>Angola</v>
      </c>
      <c r="B169" s="10" t="str">
        <f>IF(COUNTRY_INFO!B169=0," ",COUNTRY_INFO!B169)</f>
        <v>ZAIRE</v>
      </c>
      <c r="C169" s="104" t="str">
        <f>IF(COUNTRY_INFO!C169=0," ",COUNTRY_INFO!C169)</f>
        <v>TOMBOCO</v>
      </c>
      <c r="D169" s="81" t="str">
        <f>COUNTRY_INFO!L169</f>
        <v>Unknown</v>
      </c>
      <c r="E169" s="74"/>
      <c r="F169" s="74"/>
      <c r="G169" s="11">
        <f>MAX('MDA1'!M169,'MDA2'!M169)</f>
        <v>0</v>
      </c>
      <c r="H169" s="11">
        <f>IF(AND(COUNTRY_INFO!H169&gt;0,COUNTRY_INFO!H169&lt;4),IF(D169&gt;MAX('MDA1'!M169,'MDA2'!M169),MAX('MDA1'!M169,'MDA2'!M169),D169),0)</f>
        <v>0</v>
      </c>
      <c r="I169" s="87">
        <f>IF(AND(COUNTRY_INFO!H169&gt;0,COUNTRY_INFO!H169&lt;4), IF(G169/D169*100&lt;&gt;0, IF(G169/D169*100&gt;100,100,G169/D169*100), "-"),0)</f>
        <v>0</v>
      </c>
      <c r="J169" s="81">
        <f>COUNTRY_INFO!M169</f>
        <v>0</v>
      </c>
      <c r="K169" s="74"/>
      <c r="L169" s="74"/>
      <c r="M169" s="11">
        <f>MAX('MDA1'!M169,MAX('MDA3'!I169,'MDA3'!L169)+MAX('MDA3'!J169,'MDA3'!M169))</f>
        <v>0</v>
      </c>
      <c r="N169" s="11">
        <f>IF(AND(COUNTRY_INFO!I169&gt;0,COUNTRY_INFO!I169&lt;4),IF(J169&gt;MAX('MDA1'!M169,MAX('MDA3'!I169,'MDA3'!L169)+MAX('MDA3'!J169,'MDA3'!M169)),MAX('MDA1'!M169,MAX('MDA3'!I169,'MDA3'!L169)+MAX('MDA3'!J169,'MDA3'!M169)),J169),0)</f>
        <v>0</v>
      </c>
      <c r="O169" s="87">
        <f>IF(AND(COUNTRY_INFO!I169&gt;0,COUNTRY_INFO!I169&lt;4), IF(M169/J169*100&lt;&gt;0, IF(M169/J169*100&gt;100,100,M169/J169*100), "-"),0)</f>
        <v>0</v>
      </c>
      <c r="P169" s="81">
        <f>COUNTRY_INFO!N169</f>
        <v>22920</v>
      </c>
      <c r="Q169" s="74"/>
      <c r="R169" s="74"/>
      <c r="S169" s="11">
        <f>SUM(MAX('MDA2'!J169, 'T1'!L169, MAX(T3_R1!K169, T3_R2!K169)), MAX('MDA1'!K169, 'MDA2'!K169, 'T1'!M169, MAX(T3_R1!L169, T3_R2!L169)), MAX('MDA1'!L169, 'MDA2'!L169, 'T1'!N169, MAX(T3_R1!M169, T3_R2!M169)))</f>
        <v>0</v>
      </c>
      <c r="T169" s="11">
        <f>IF(AND(COUNTRY_INFO!J169&gt;1,COUNTRY_INFO!J169&lt;4),IF(P169&gt;SUM(MAX('MDA2'!J169,MAX(T3_R1!K169,T3_R2!K169)),MAX('MDA1'!K169,'MDA2'!K169,'T1'!M169,MAX(T3_R1!L169,T3_R2!L169))),SUM(MAX('MDA2'!J169,MAX(T3_R1!K169,T3_R2!K169)),MAX('MDA1'!K169,'MDA2'!K169,'T1'!M169,MAX(T3_R1!L169,T3_R2!L169))),P169),0)</f>
        <v>0</v>
      </c>
      <c r="U169" s="87" t="str">
        <f>IF(AND(COUNTRY_INFO!J169&gt;1,COUNTRY_INFO!J169&lt;4), IF(S169/P169*100&lt;&gt;0, IF(T169/P169*100&gt;100,100,T169/P169*100), "-"),0)</f>
        <v>-</v>
      </c>
      <c r="V169" s="81">
        <f>COUNTRY_INFO!O169</f>
        <v>4925.25</v>
      </c>
      <c r="W169" s="74"/>
      <c r="X169" s="74"/>
      <c r="Y169" s="11">
        <f>MAX(SUM('T1'!L169:'T1'!N169),SUM('T2'!J169:'T2'!L169))</f>
        <v>8924</v>
      </c>
      <c r="Z169" s="11">
        <f>IF(AND(COUNTRY_INFO!K169&gt;0,COUNTRY_INFO!K169&lt;4),IF(V169&gt;MAX('T1'!M169,'T2'!M169),MAX('T1'!M169,'T2'!M169),V169),0)</f>
        <v>4925.25</v>
      </c>
      <c r="AA169" s="87">
        <f>IF(AND(COUNTRY_INFO!K169&gt;0,COUNTRY_INFO!K169&lt;4), IF(Y169/V169*100&lt;&gt;0, IF(Z169/V169*100&gt;100,100,Z169/V169*100), "-"),0)</f>
        <v>100</v>
      </c>
    </row>
    <row r="170" spans="1:27" x14ac:dyDescent="0.25">
      <c r="A170"/>
      <c r="B170"/>
      <c r="C170"/>
      <c r="D170"/>
      <c r="E170"/>
      <c r="F170"/>
      <c r="G170"/>
      <c r="H170"/>
      <c r="I170"/>
      <c r="J170"/>
      <c r="K170"/>
      <c r="L170"/>
      <c r="M170"/>
      <c r="N170"/>
      <c r="O170"/>
      <c r="P170"/>
      <c r="Q170"/>
      <c r="R170"/>
      <c r="S170"/>
      <c r="T170"/>
      <c r="U170"/>
      <c r="V170"/>
      <c r="W170"/>
      <c r="X170"/>
      <c r="Y170"/>
      <c r="Z170"/>
      <c r="AA170"/>
    </row>
    <row r="171" spans="1:27" x14ac:dyDescent="0.25">
      <c r="A171"/>
      <c r="B171"/>
      <c r="C171"/>
      <c r="D171"/>
      <c r="E171"/>
      <c r="F171"/>
      <c r="G171"/>
      <c r="H171"/>
      <c r="I171"/>
      <c r="J171"/>
      <c r="K171"/>
      <c r="L171"/>
      <c r="M171"/>
      <c r="N171"/>
      <c r="O171"/>
      <c r="P171"/>
      <c r="Q171"/>
      <c r="R171"/>
      <c r="S171"/>
      <c r="T171"/>
      <c r="U171"/>
      <c r="V171"/>
      <c r="W171"/>
      <c r="X171"/>
      <c r="Y171"/>
      <c r="Z171"/>
      <c r="AA171"/>
    </row>
    <row r="172" spans="1:27" x14ac:dyDescent="0.25">
      <c r="A172"/>
      <c r="B172"/>
      <c r="C172"/>
      <c r="D172"/>
      <c r="E172"/>
      <c r="F172"/>
      <c r="G172"/>
      <c r="H172"/>
      <c r="I172"/>
      <c r="J172"/>
      <c r="K172"/>
      <c r="L172"/>
      <c r="M172"/>
      <c r="N172"/>
      <c r="O172"/>
      <c r="P172"/>
      <c r="Q172"/>
      <c r="R172"/>
      <c r="S172"/>
      <c r="T172"/>
      <c r="U172"/>
      <c r="V172"/>
      <c r="W172"/>
      <c r="X172"/>
      <c r="Y172"/>
      <c r="Z172"/>
      <c r="AA172"/>
    </row>
    <row r="173" spans="1:27" x14ac:dyDescent="0.25">
      <c r="A173"/>
      <c r="B173"/>
      <c r="C173"/>
      <c r="D173"/>
      <c r="E173"/>
      <c r="F173"/>
      <c r="G173"/>
      <c r="H173"/>
      <c r="I173"/>
      <c r="J173"/>
      <c r="K173"/>
      <c r="L173"/>
      <c r="M173"/>
      <c r="N173"/>
      <c r="O173"/>
      <c r="P173"/>
      <c r="Q173"/>
      <c r="R173"/>
      <c r="S173"/>
      <c r="T173"/>
      <c r="U173"/>
      <c r="V173"/>
      <c r="W173"/>
      <c r="X173"/>
      <c r="Y173"/>
      <c r="Z173"/>
      <c r="AA173"/>
    </row>
    <row r="174" spans="1:27" x14ac:dyDescent="0.25">
      <c r="A174"/>
      <c r="B174"/>
      <c r="C174"/>
      <c r="D174"/>
      <c r="E174"/>
      <c r="F174"/>
      <c r="G174"/>
      <c r="H174"/>
      <c r="I174"/>
      <c r="J174"/>
      <c r="K174"/>
      <c r="L174"/>
      <c r="M174"/>
      <c r="N174"/>
      <c r="O174"/>
      <c r="P174"/>
      <c r="Q174"/>
      <c r="R174"/>
      <c r="S174"/>
      <c r="T174"/>
      <c r="U174"/>
      <c r="V174"/>
      <c r="W174"/>
      <c r="X174"/>
      <c r="Y174"/>
      <c r="Z174"/>
      <c r="AA174"/>
    </row>
    <row r="175" spans="1:27" x14ac:dyDescent="0.25">
      <c r="A175"/>
      <c r="B175"/>
      <c r="C175"/>
      <c r="D175"/>
      <c r="E175"/>
      <c r="F175"/>
      <c r="G175"/>
      <c r="H175"/>
      <c r="I175"/>
      <c r="J175"/>
      <c r="K175"/>
      <c r="L175"/>
      <c r="M175"/>
      <c r="N175"/>
      <c r="O175"/>
      <c r="P175"/>
      <c r="Q175"/>
      <c r="R175"/>
      <c r="S175"/>
      <c r="T175"/>
      <c r="U175"/>
      <c r="V175"/>
      <c r="W175"/>
      <c r="X175"/>
      <c r="Y175"/>
      <c r="Z175"/>
      <c r="AA175"/>
    </row>
    <row r="176" spans="1:27" x14ac:dyDescent="0.25">
      <c r="A176"/>
      <c r="B176"/>
      <c r="C176"/>
      <c r="D176"/>
      <c r="E176"/>
      <c r="F176"/>
      <c r="G176"/>
      <c r="H176"/>
      <c r="I176"/>
      <c r="J176"/>
      <c r="K176"/>
      <c r="L176"/>
      <c r="M176"/>
      <c r="N176"/>
      <c r="O176"/>
      <c r="P176"/>
      <c r="Q176"/>
      <c r="R176"/>
      <c r="S176"/>
      <c r="T176"/>
      <c r="U176"/>
      <c r="V176"/>
      <c r="W176"/>
      <c r="X176"/>
      <c r="Y176"/>
      <c r="Z176"/>
      <c r="AA176"/>
    </row>
    <row r="177" spans="1:27" x14ac:dyDescent="0.25">
      <c r="A177"/>
      <c r="B177"/>
      <c r="C177"/>
      <c r="D177"/>
      <c r="E177"/>
      <c r="F177"/>
      <c r="G177"/>
      <c r="H177"/>
      <c r="I177"/>
      <c r="J177"/>
      <c r="K177"/>
      <c r="L177"/>
      <c r="M177"/>
      <c r="N177"/>
      <c r="O177"/>
      <c r="P177"/>
      <c r="Q177"/>
      <c r="R177"/>
      <c r="S177"/>
      <c r="T177"/>
      <c r="U177"/>
      <c r="V177"/>
      <c r="W177"/>
      <c r="X177"/>
      <c r="Y177"/>
      <c r="Z177"/>
      <c r="AA177"/>
    </row>
    <row r="178" spans="1:27" x14ac:dyDescent="0.25">
      <c r="A178"/>
      <c r="B178"/>
      <c r="C178"/>
      <c r="D178"/>
      <c r="E178"/>
      <c r="F178"/>
      <c r="G178"/>
      <c r="H178"/>
      <c r="I178"/>
      <c r="J178"/>
      <c r="K178"/>
      <c r="L178"/>
      <c r="M178"/>
      <c r="N178"/>
      <c r="O178"/>
      <c r="P178"/>
      <c r="Q178"/>
      <c r="R178"/>
      <c r="S178"/>
      <c r="T178"/>
      <c r="U178"/>
      <c r="V178"/>
      <c r="W178"/>
      <c r="X178"/>
      <c r="Y178"/>
      <c r="Z178"/>
      <c r="AA178"/>
    </row>
    <row r="179" spans="1:27" x14ac:dyDescent="0.25">
      <c r="A179"/>
      <c r="B179"/>
      <c r="C179"/>
      <c r="D179"/>
      <c r="E179"/>
      <c r="F179"/>
      <c r="G179"/>
      <c r="H179"/>
      <c r="I179"/>
      <c r="J179"/>
      <c r="K179"/>
      <c r="L179"/>
      <c r="M179"/>
      <c r="N179"/>
      <c r="O179"/>
      <c r="P179"/>
      <c r="Q179"/>
      <c r="R179"/>
      <c r="S179"/>
      <c r="T179"/>
      <c r="U179"/>
      <c r="V179"/>
      <c r="W179"/>
      <c r="X179"/>
      <c r="Y179"/>
      <c r="Z179"/>
      <c r="AA179"/>
    </row>
    <row r="180" spans="1:27" x14ac:dyDescent="0.25">
      <c r="A180"/>
      <c r="B180"/>
      <c r="C180"/>
      <c r="D180"/>
      <c r="E180"/>
      <c r="F180"/>
      <c r="G180"/>
      <c r="H180"/>
      <c r="I180"/>
      <c r="J180"/>
      <c r="K180"/>
      <c r="L180"/>
      <c r="M180"/>
      <c r="N180"/>
      <c r="O180"/>
      <c r="P180"/>
      <c r="Q180"/>
      <c r="R180"/>
      <c r="S180"/>
      <c r="T180"/>
      <c r="U180"/>
      <c r="V180"/>
      <c r="W180"/>
      <c r="X180"/>
      <c r="Y180"/>
      <c r="Z180"/>
      <c r="AA180"/>
    </row>
    <row r="181" spans="1:27" x14ac:dyDescent="0.25">
      <c r="A181"/>
      <c r="B181"/>
      <c r="C181"/>
      <c r="D181"/>
      <c r="E181"/>
      <c r="F181"/>
      <c r="G181"/>
      <c r="H181"/>
      <c r="I181"/>
      <c r="J181"/>
      <c r="K181"/>
      <c r="L181"/>
      <c r="M181"/>
      <c r="N181"/>
      <c r="O181"/>
      <c r="P181"/>
      <c r="Q181"/>
      <c r="R181"/>
      <c r="S181"/>
      <c r="T181"/>
      <c r="U181"/>
      <c r="V181"/>
      <c r="W181"/>
      <c r="X181"/>
      <c r="Y181"/>
      <c r="Z181"/>
      <c r="AA181"/>
    </row>
    <row r="182" spans="1:27" x14ac:dyDescent="0.25">
      <c r="A182"/>
      <c r="B182"/>
      <c r="C182"/>
      <c r="D182"/>
      <c r="E182"/>
      <c r="F182"/>
      <c r="G182"/>
      <c r="H182"/>
      <c r="I182"/>
      <c r="J182"/>
      <c r="K182"/>
      <c r="L182"/>
      <c r="M182"/>
      <c r="N182"/>
      <c r="O182"/>
      <c r="P182"/>
      <c r="Q182"/>
      <c r="R182"/>
      <c r="S182"/>
      <c r="T182"/>
      <c r="U182"/>
      <c r="V182"/>
      <c r="W182"/>
      <c r="X182"/>
      <c r="Y182"/>
      <c r="Z182"/>
      <c r="AA182"/>
    </row>
    <row r="183" spans="1:27" x14ac:dyDescent="0.25">
      <c r="A183"/>
      <c r="B183"/>
      <c r="C183"/>
      <c r="D183"/>
      <c r="E183"/>
      <c r="F183"/>
      <c r="G183"/>
      <c r="H183"/>
      <c r="I183"/>
      <c r="J183"/>
      <c r="K183"/>
      <c r="L183"/>
      <c r="M183"/>
      <c r="N183"/>
      <c r="O183"/>
      <c r="P183"/>
      <c r="Q183"/>
      <c r="R183"/>
      <c r="S183"/>
      <c r="T183"/>
      <c r="U183"/>
      <c r="V183"/>
      <c r="W183"/>
      <c r="X183"/>
      <c r="Y183"/>
      <c r="Z183"/>
      <c r="AA183"/>
    </row>
    <row r="184" spans="1:27" x14ac:dyDescent="0.25">
      <c r="A184"/>
      <c r="B184"/>
      <c r="C184"/>
      <c r="D184"/>
      <c r="E184"/>
      <c r="F184"/>
      <c r="G184"/>
      <c r="H184"/>
      <c r="I184"/>
      <c r="J184"/>
      <c r="K184"/>
      <c r="L184"/>
      <c r="M184"/>
      <c r="N184"/>
      <c r="O184"/>
      <c r="P184"/>
      <c r="Q184"/>
      <c r="R184"/>
      <c r="S184"/>
      <c r="T184"/>
      <c r="U184"/>
      <c r="V184"/>
      <c r="W184"/>
      <c r="X184"/>
      <c r="Y184"/>
      <c r="Z184"/>
      <c r="AA184"/>
    </row>
    <row r="185" spans="1:27" x14ac:dyDescent="0.25">
      <c r="A185"/>
      <c r="B185"/>
      <c r="C185"/>
      <c r="D185"/>
      <c r="E185"/>
      <c r="F185"/>
      <c r="G185"/>
      <c r="H185"/>
      <c r="I185"/>
      <c r="J185"/>
      <c r="K185"/>
      <c r="L185"/>
      <c r="M185"/>
      <c r="N185"/>
      <c r="O185"/>
      <c r="P185"/>
      <c r="Q185"/>
      <c r="R185"/>
      <c r="S185"/>
      <c r="T185"/>
      <c r="U185"/>
      <c r="V185"/>
      <c r="W185"/>
      <c r="X185"/>
      <c r="Y185"/>
      <c r="Z185"/>
      <c r="AA185"/>
    </row>
    <row r="186" spans="1:27" x14ac:dyDescent="0.25">
      <c r="A186"/>
      <c r="B186"/>
      <c r="C186"/>
      <c r="D186"/>
      <c r="E186"/>
      <c r="F186"/>
      <c r="G186"/>
      <c r="H186"/>
      <c r="I186"/>
      <c r="J186"/>
      <c r="K186"/>
      <c r="L186"/>
      <c r="M186"/>
      <c r="N186"/>
      <c r="O186"/>
      <c r="P186"/>
      <c r="Q186"/>
      <c r="R186"/>
      <c r="S186"/>
      <c r="T186"/>
      <c r="U186"/>
      <c r="V186"/>
      <c r="W186"/>
      <c r="X186"/>
      <c r="Y186"/>
      <c r="Z186"/>
      <c r="AA186"/>
    </row>
    <row r="187" spans="1:27" x14ac:dyDescent="0.25">
      <c r="A187"/>
      <c r="B187"/>
      <c r="C187"/>
      <c r="D187"/>
      <c r="E187"/>
      <c r="F187"/>
      <c r="G187"/>
      <c r="H187"/>
      <c r="I187"/>
      <c r="J187"/>
      <c r="K187"/>
      <c r="L187"/>
      <c r="M187"/>
      <c r="N187"/>
      <c r="O187"/>
      <c r="P187"/>
      <c r="Q187"/>
      <c r="R187"/>
      <c r="S187"/>
      <c r="T187"/>
      <c r="U187"/>
      <c r="V187"/>
      <c r="W187"/>
      <c r="X187"/>
      <c r="Y187"/>
      <c r="Z187"/>
      <c r="AA187"/>
    </row>
    <row r="188" spans="1:27" x14ac:dyDescent="0.25">
      <c r="A188"/>
      <c r="B188"/>
      <c r="C188"/>
      <c r="D188"/>
      <c r="E188"/>
      <c r="F188"/>
      <c r="G188"/>
      <c r="H188"/>
      <c r="I188"/>
      <c r="J188"/>
      <c r="K188"/>
      <c r="L188"/>
      <c r="M188"/>
      <c r="N188"/>
      <c r="O188"/>
      <c r="P188"/>
      <c r="Q188"/>
      <c r="R188"/>
      <c r="S188"/>
      <c r="T188"/>
      <c r="U188"/>
      <c r="V188"/>
      <c r="W188"/>
      <c r="X188"/>
      <c r="Y188"/>
      <c r="Z188"/>
      <c r="AA188"/>
    </row>
    <row r="189" spans="1:27" x14ac:dyDescent="0.25">
      <c r="A189"/>
      <c r="B189"/>
      <c r="C189"/>
      <c r="D189"/>
      <c r="E189"/>
      <c r="F189"/>
      <c r="G189"/>
      <c r="H189"/>
      <c r="I189"/>
      <c r="J189"/>
      <c r="K189"/>
      <c r="L189"/>
      <c r="M189"/>
      <c r="N189"/>
      <c r="O189"/>
      <c r="P189"/>
      <c r="Q189"/>
      <c r="R189"/>
      <c r="S189"/>
      <c r="T189"/>
      <c r="U189"/>
      <c r="V189"/>
      <c r="W189"/>
      <c r="X189"/>
      <c r="Y189"/>
      <c r="Z189"/>
      <c r="AA189"/>
    </row>
    <row r="190" spans="1:27" x14ac:dyDescent="0.25">
      <c r="A190"/>
      <c r="B190"/>
      <c r="C190"/>
      <c r="D190"/>
      <c r="E190"/>
      <c r="F190"/>
      <c r="G190"/>
      <c r="H190"/>
      <c r="I190"/>
      <c r="J190"/>
      <c r="K190"/>
      <c r="L190"/>
      <c r="M190"/>
      <c r="N190"/>
      <c r="O190"/>
      <c r="P190"/>
      <c r="Q190"/>
      <c r="R190"/>
      <c r="S190"/>
      <c r="T190"/>
      <c r="U190"/>
      <c r="V190"/>
      <c r="W190"/>
      <c r="X190"/>
      <c r="Y190"/>
      <c r="Z190"/>
      <c r="AA190"/>
    </row>
    <row r="191" spans="1:27" x14ac:dyDescent="0.25">
      <c r="A191"/>
      <c r="B191"/>
      <c r="C191"/>
      <c r="D191"/>
      <c r="E191"/>
      <c r="F191"/>
      <c r="G191"/>
      <c r="H191"/>
      <c r="I191"/>
      <c r="J191"/>
      <c r="K191"/>
      <c r="L191"/>
      <c r="M191"/>
      <c r="N191"/>
      <c r="O191"/>
      <c r="P191"/>
      <c r="Q191"/>
      <c r="R191"/>
      <c r="S191"/>
      <c r="T191"/>
      <c r="U191"/>
      <c r="V191"/>
      <c r="W191"/>
      <c r="X191"/>
      <c r="Y191"/>
      <c r="Z191"/>
      <c r="AA191"/>
    </row>
    <row r="192" spans="1:27" x14ac:dyDescent="0.25">
      <c r="A192"/>
      <c r="B192"/>
      <c r="C192"/>
      <c r="D192"/>
      <c r="E192"/>
      <c r="F192"/>
      <c r="G192"/>
      <c r="H192"/>
      <c r="I192"/>
      <c r="J192"/>
      <c r="K192"/>
      <c r="L192"/>
      <c r="M192"/>
      <c r="N192"/>
      <c r="O192"/>
      <c r="P192"/>
      <c r="Q192"/>
      <c r="R192"/>
      <c r="S192"/>
      <c r="T192"/>
      <c r="U192"/>
      <c r="V192"/>
      <c r="W192"/>
      <c r="X192"/>
      <c r="Y192"/>
      <c r="Z192"/>
      <c r="AA192"/>
    </row>
    <row r="193" spans="1:27" x14ac:dyDescent="0.25">
      <c r="A193"/>
      <c r="B193"/>
      <c r="C193"/>
      <c r="D193"/>
      <c r="E193"/>
      <c r="F193"/>
      <c r="G193"/>
      <c r="H193"/>
      <c r="I193"/>
      <c r="J193"/>
      <c r="K193"/>
      <c r="L193"/>
      <c r="M193"/>
      <c r="N193"/>
      <c r="O193"/>
      <c r="P193"/>
      <c r="Q193"/>
      <c r="R193"/>
      <c r="S193"/>
      <c r="T193"/>
      <c r="U193"/>
      <c r="V193"/>
      <c r="W193"/>
      <c r="X193"/>
      <c r="Y193"/>
      <c r="Z193"/>
      <c r="AA193"/>
    </row>
    <row r="194" spans="1:27" x14ac:dyDescent="0.25">
      <c r="A194"/>
      <c r="B194"/>
      <c r="C194"/>
      <c r="D194"/>
      <c r="E194"/>
      <c r="F194"/>
      <c r="G194"/>
      <c r="H194"/>
      <c r="I194"/>
      <c r="J194"/>
      <c r="K194"/>
      <c r="L194"/>
      <c r="M194"/>
      <c r="N194"/>
      <c r="O194"/>
      <c r="P194"/>
      <c r="Q194"/>
      <c r="R194"/>
      <c r="S194"/>
      <c r="T194"/>
      <c r="U194"/>
      <c r="V194"/>
      <c r="W194"/>
      <c r="X194"/>
      <c r="Y194"/>
      <c r="Z194"/>
      <c r="AA194"/>
    </row>
    <row r="195" spans="1:27" x14ac:dyDescent="0.25">
      <c r="A195"/>
      <c r="B195"/>
      <c r="C195"/>
      <c r="D195"/>
      <c r="E195"/>
      <c r="F195"/>
      <c r="G195"/>
      <c r="H195"/>
      <c r="I195"/>
      <c r="J195"/>
      <c r="K195"/>
      <c r="L195"/>
      <c r="M195"/>
      <c r="N195"/>
      <c r="O195"/>
      <c r="P195"/>
      <c r="Q195"/>
      <c r="R195"/>
      <c r="S195"/>
      <c r="T195"/>
      <c r="U195"/>
      <c r="V195"/>
      <c r="W195"/>
      <c r="X195"/>
      <c r="Y195"/>
      <c r="Z195"/>
      <c r="AA195"/>
    </row>
    <row r="196" spans="1:27" x14ac:dyDescent="0.25">
      <c r="A196"/>
      <c r="B196"/>
      <c r="C196"/>
      <c r="D196"/>
      <c r="E196"/>
      <c r="F196"/>
      <c r="G196"/>
      <c r="H196"/>
      <c r="I196"/>
      <c r="J196"/>
      <c r="K196"/>
      <c r="L196"/>
      <c r="M196"/>
      <c r="N196"/>
      <c r="O196"/>
      <c r="P196"/>
      <c r="Q196"/>
      <c r="R196"/>
      <c r="S196"/>
      <c r="T196"/>
      <c r="U196"/>
      <c r="V196"/>
      <c r="W196"/>
      <c r="X196"/>
      <c r="Y196"/>
      <c r="Z196"/>
      <c r="AA196"/>
    </row>
    <row r="197" spans="1:27" x14ac:dyDescent="0.25">
      <c r="A197"/>
      <c r="B197"/>
      <c r="C197"/>
      <c r="D197"/>
      <c r="E197"/>
      <c r="F197"/>
      <c r="G197"/>
      <c r="H197"/>
      <c r="I197"/>
      <c r="J197"/>
      <c r="K197"/>
      <c r="L197"/>
      <c r="M197"/>
      <c r="N197"/>
      <c r="O197"/>
      <c r="P197"/>
      <c r="Q197"/>
      <c r="R197"/>
      <c r="S197"/>
      <c r="T197"/>
      <c r="U197"/>
      <c r="V197"/>
      <c r="W197"/>
      <c r="X197"/>
      <c r="Y197"/>
      <c r="Z197"/>
      <c r="AA197"/>
    </row>
    <row r="198" spans="1:27" x14ac:dyDescent="0.25">
      <c r="A198"/>
      <c r="B198"/>
      <c r="C198"/>
      <c r="D198"/>
      <c r="E198"/>
      <c r="F198"/>
      <c r="G198"/>
      <c r="H198"/>
      <c r="I198"/>
      <c r="J198"/>
      <c r="K198"/>
      <c r="L198"/>
      <c r="M198"/>
      <c r="N198"/>
      <c r="O198"/>
      <c r="P198"/>
      <c r="Q198"/>
      <c r="R198"/>
      <c r="S198"/>
      <c r="T198"/>
      <c r="U198"/>
      <c r="V198"/>
      <c r="W198"/>
      <c r="X198"/>
      <c r="Y198"/>
      <c r="Z198"/>
      <c r="AA198"/>
    </row>
    <row r="199" spans="1:27" x14ac:dyDescent="0.25">
      <c r="A199"/>
      <c r="B199"/>
      <c r="C199"/>
      <c r="D199"/>
      <c r="E199"/>
      <c r="F199"/>
      <c r="G199"/>
      <c r="H199"/>
      <c r="I199"/>
      <c r="J199"/>
      <c r="K199"/>
      <c r="L199"/>
      <c r="M199"/>
      <c r="N199"/>
      <c r="O199"/>
      <c r="P199"/>
      <c r="Q199"/>
      <c r="R199"/>
      <c r="S199"/>
      <c r="T199"/>
      <c r="U199"/>
      <c r="V199"/>
      <c r="W199"/>
      <c r="X199"/>
      <c r="Y199"/>
      <c r="Z199"/>
      <c r="AA199"/>
    </row>
    <row r="200" spans="1:27" x14ac:dyDescent="0.25">
      <c r="A200"/>
      <c r="B200"/>
      <c r="C200"/>
      <c r="D200"/>
      <c r="E200"/>
      <c r="F200"/>
      <c r="G200"/>
      <c r="H200"/>
      <c r="I200"/>
      <c r="J200"/>
      <c r="K200"/>
      <c r="L200"/>
      <c r="M200"/>
      <c r="N200"/>
      <c r="O200"/>
      <c r="P200"/>
      <c r="Q200"/>
      <c r="R200"/>
      <c r="S200"/>
      <c r="T200"/>
      <c r="U200"/>
      <c r="V200"/>
      <c r="W200"/>
      <c r="X200"/>
      <c r="Y200"/>
      <c r="Z200"/>
      <c r="AA200"/>
    </row>
    <row r="201" spans="1:27" x14ac:dyDescent="0.25">
      <c r="A201"/>
      <c r="B201"/>
      <c r="C201"/>
      <c r="D201"/>
      <c r="E201"/>
      <c r="F201"/>
      <c r="G201"/>
      <c r="H201"/>
      <c r="I201"/>
      <c r="J201"/>
      <c r="K201"/>
      <c r="L201"/>
      <c r="M201"/>
      <c r="N201"/>
      <c r="O201"/>
      <c r="P201"/>
      <c r="Q201"/>
      <c r="R201"/>
      <c r="S201"/>
      <c r="T201"/>
      <c r="U201"/>
      <c r="V201"/>
      <c r="W201"/>
      <c r="X201"/>
      <c r="Y201"/>
      <c r="Z201"/>
      <c r="AA201"/>
    </row>
    <row r="202" spans="1:27" x14ac:dyDescent="0.25">
      <c r="A202"/>
      <c r="B202"/>
      <c r="C202"/>
      <c r="D202"/>
      <c r="E202"/>
      <c r="F202"/>
      <c r="G202"/>
      <c r="H202"/>
      <c r="I202"/>
      <c r="J202"/>
      <c r="K202"/>
      <c r="L202"/>
      <c r="M202"/>
      <c r="N202"/>
      <c r="O202"/>
      <c r="P202"/>
      <c r="Q202"/>
      <c r="R202"/>
      <c r="S202"/>
      <c r="T202"/>
      <c r="U202"/>
      <c r="V202"/>
      <c r="W202"/>
      <c r="X202"/>
      <c r="Y202"/>
      <c r="Z202"/>
      <c r="AA202"/>
    </row>
    <row r="203" spans="1:27" x14ac:dyDescent="0.25">
      <c r="A203"/>
      <c r="B203"/>
      <c r="C203"/>
      <c r="D203"/>
      <c r="E203"/>
      <c r="F203"/>
      <c r="G203"/>
      <c r="H203"/>
      <c r="I203"/>
      <c r="J203"/>
      <c r="K203"/>
      <c r="L203"/>
      <c r="M203"/>
      <c r="N203"/>
      <c r="O203"/>
      <c r="P203"/>
      <c r="Q203"/>
      <c r="R203"/>
      <c r="S203"/>
      <c r="T203"/>
      <c r="U203"/>
      <c r="V203"/>
      <c r="W203"/>
      <c r="X203"/>
      <c r="Y203"/>
      <c r="Z203"/>
      <c r="AA203"/>
    </row>
    <row r="204" spans="1:27" x14ac:dyDescent="0.25">
      <c r="A204"/>
      <c r="B204"/>
      <c r="C204"/>
      <c r="D204"/>
      <c r="E204"/>
      <c r="F204"/>
      <c r="G204"/>
      <c r="H204"/>
      <c r="I204"/>
      <c r="J204"/>
      <c r="K204"/>
      <c r="L204"/>
      <c r="M204"/>
      <c r="N204"/>
      <c r="O204"/>
      <c r="P204"/>
      <c r="Q204"/>
      <c r="R204"/>
      <c r="S204"/>
      <c r="T204"/>
      <c r="U204"/>
      <c r="V204"/>
      <c r="W204"/>
      <c r="X204"/>
      <c r="Y204"/>
      <c r="Z204"/>
      <c r="AA204"/>
    </row>
    <row r="205" spans="1:27" x14ac:dyDescent="0.25">
      <c r="A205"/>
      <c r="B205"/>
      <c r="C205"/>
      <c r="D205"/>
      <c r="E205"/>
      <c r="F205"/>
      <c r="G205"/>
      <c r="H205"/>
      <c r="I205"/>
      <c r="J205"/>
      <c r="K205"/>
      <c r="L205"/>
      <c r="M205"/>
      <c r="N205"/>
      <c r="O205"/>
      <c r="P205"/>
      <c r="Q205"/>
      <c r="R205"/>
      <c r="S205"/>
      <c r="T205"/>
      <c r="U205"/>
      <c r="V205"/>
      <c r="W205"/>
      <c r="X205"/>
      <c r="Y205"/>
      <c r="Z205"/>
      <c r="AA205"/>
    </row>
    <row r="206" spans="1:27" x14ac:dyDescent="0.25">
      <c r="A206"/>
      <c r="B206"/>
      <c r="C206"/>
      <c r="D206"/>
      <c r="E206"/>
      <c r="F206"/>
      <c r="G206"/>
      <c r="H206"/>
      <c r="I206"/>
      <c r="J206"/>
      <c r="K206"/>
      <c r="L206"/>
      <c r="M206"/>
      <c r="N206"/>
      <c r="O206"/>
      <c r="P206"/>
      <c r="Q206"/>
      <c r="R206"/>
      <c r="S206"/>
      <c r="T206"/>
      <c r="U206"/>
      <c r="V206"/>
      <c r="W206"/>
      <c r="X206"/>
      <c r="Y206"/>
      <c r="Z206"/>
      <c r="AA206"/>
    </row>
    <row r="207" spans="1:27" x14ac:dyDescent="0.25">
      <c r="A207"/>
      <c r="B207"/>
      <c r="C207"/>
      <c r="D207"/>
      <c r="E207"/>
      <c r="F207"/>
      <c r="G207"/>
      <c r="H207"/>
      <c r="I207"/>
      <c r="J207"/>
      <c r="K207"/>
      <c r="L207"/>
      <c r="M207"/>
      <c r="N207"/>
      <c r="O207"/>
      <c r="P207"/>
      <c r="Q207"/>
      <c r="R207"/>
      <c r="S207"/>
      <c r="T207"/>
      <c r="U207"/>
      <c r="V207"/>
      <c r="W207"/>
      <c r="X207"/>
      <c r="Y207"/>
      <c r="Z207"/>
      <c r="AA207"/>
    </row>
    <row r="208" spans="1:27" x14ac:dyDescent="0.25">
      <c r="A208"/>
      <c r="B208"/>
      <c r="C208"/>
      <c r="D208"/>
      <c r="E208"/>
      <c r="F208"/>
      <c r="G208"/>
      <c r="H208"/>
      <c r="I208"/>
      <c r="J208"/>
      <c r="K208"/>
      <c r="L208"/>
      <c r="M208"/>
      <c r="N208"/>
      <c r="O208"/>
      <c r="P208"/>
      <c r="Q208"/>
      <c r="R208"/>
      <c r="S208"/>
      <c r="T208"/>
      <c r="U208"/>
      <c r="V208"/>
      <c r="W208"/>
      <c r="X208"/>
      <c r="Y208"/>
      <c r="Z208"/>
      <c r="AA208"/>
    </row>
    <row r="209" spans="1:27" x14ac:dyDescent="0.25">
      <c r="A209"/>
      <c r="B209"/>
      <c r="C209"/>
      <c r="D209"/>
      <c r="E209"/>
      <c r="F209"/>
      <c r="G209"/>
      <c r="H209"/>
      <c r="I209"/>
      <c r="J209"/>
      <c r="K209"/>
      <c r="L209"/>
      <c r="M209"/>
      <c r="N209"/>
      <c r="O209"/>
      <c r="P209"/>
      <c r="Q209"/>
      <c r="R209"/>
      <c r="S209"/>
      <c r="T209"/>
      <c r="U209"/>
      <c r="V209"/>
      <c r="W209"/>
      <c r="X209"/>
      <c r="Y209"/>
      <c r="Z209"/>
      <c r="AA209"/>
    </row>
    <row r="210" spans="1:27" x14ac:dyDescent="0.25">
      <c r="A210"/>
      <c r="B210"/>
      <c r="C210"/>
      <c r="D210"/>
      <c r="E210"/>
      <c r="F210"/>
      <c r="G210"/>
      <c r="H210"/>
      <c r="I210"/>
      <c r="J210"/>
      <c r="K210"/>
      <c r="L210"/>
      <c r="M210"/>
      <c r="N210"/>
      <c r="O210"/>
      <c r="P210"/>
      <c r="Q210"/>
      <c r="R210"/>
      <c r="S210"/>
      <c r="T210"/>
      <c r="U210"/>
      <c r="V210"/>
      <c r="W210"/>
      <c r="X210"/>
      <c r="Y210"/>
      <c r="Z210"/>
      <c r="AA210"/>
    </row>
    <row r="211" spans="1:27" x14ac:dyDescent="0.25">
      <c r="A211"/>
      <c r="B211"/>
      <c r="C211"/>
      <c r="D211"/>
      <c r="E211"/>
      <c r="F211"/>
      <c r="G211"/>
      <c r="H211"/>
      <c r="I211"/>
      <c r="J211"/>
      <c r="K211"/>
      <c r="L211"/>
      <c r="M211"/>
      <c r="N211"/>
      <c r="O211"/>
      <c r="P211"/>
      <c r="Q211"/>
      <c r="R211"/>
      <c r="S211"/>
      <c r="T211"/>
      <c r="U211"/>
      <c r="V211"/>
      <c r="W211"/>
      <c r="X211"/>
      <c r="Y211"/>
      <c r="Z211"/>
      <c r="AA211"/>
    </row>
    <row r="212" spans="1:27" x14ac:dyDescent="0.25">
      <c r="A212"/>
      <c r="B212"/>
      <c r="C212"/>
      <c r="D212"/>
      <c r="E212"/>
      <c r="F212"/>
      <c r="G212"/>
      <c r="H212"/>
      <c r="I212"/>
      <c r="J212"/>
      <c r="K212"/>
      <c r="L212"/>
      <c r="M212"/>
      <c r="N212"/>
      <c r="O212"/>
      <c r="P212"/>
      <c r="Q212"/>
      <c r="R212"/>
      <c r="S212"/>
      <c r="T212"/>
      <c r="U212"/>
      <c r="V212"/>
      <c r="W212"/>
      <c r="X212"/>
      <c r="Y212"/>
      <c r="Z212"/>
      <c r="AA212"/>
    </row>
    <row r="213" spans="1:27" x14ac:dyDescent="0.25">
      <c r="A213"/>
      <c r="B213"/>
      <c r="C213"/>
      <c r="D213"/>
      <c r="E213"/>
      <c r="F213"/>
      <c r="G213"/>
      <c r="H213"/>
      <c r="I213"/>
      <c r="J213"/>
      <c r="K213"/>
      <c r="L213"/>
      <c r="M213"/>
      <c r="N213"/>
      <c r="O213"/>
      <c r="P213"/>
      <c r="Q213"/>
      <c r="R213"/>
      <c r="S213"/>
      <c r="T213"/>
      <c r="U213"/>
      <c r="V213"/>
      <c r="W213"/>
      <c r="X213"/>
      <c r="Y213"/>
      <c r="Z213"/>
      <c r="AA213"/>
    </row>
    <row r="214" spans="1:27" x14ac:dyDescent="0.25">
      <c r="A214"/>
      <c r="B214"/>
      <c r="C214"/>
      <c r="D214"/>
      <c r="E214"/>
      <c r="F214"/>
      <c r="G214"/>
      <c r="H214"/>
      <c r="I214"/>
      <c r="J214"/>
      <c r="K214"/>
      <c r="L214"/>
      <c r="M214"/>
      <c r="N214"/>
      <c r="O214"/>
      <c r="P214"/>
      <c r="Q214"/>
      <c r="R214"/>
      <c r="S214"/>
      <c r="T214"/>
      <c r="U214"/>
      <c r="V214"/>
      <c r="W214"/>
      <c r="X214"/>
      <c r="Y214"/>
      <c r="Z214"/>
      <c r="AA214"/>
    </row>
    <row r="215" spans="1:27" x14ac:dyDescent="0.25">
      <c r="A215"/>
      <c r="B215"/>
      <c r="C215"/>
      <c r="D215"/>
      <c r="E215"/>
      <c r="F215"/>
      <c r="G215"/>
      <c r="H215"/>
      <c r="I215"/>
      <c r="J215"/>
      <c r="K215"/>
      <c r="L215"/>
      <c r="M215"/>
      <c r="N215"/>
      <c r="O215"/>
      <c r="P215"/>
      <c r="Q215"/>
      <c r="R215"/>
      <c r="S215"/>
      <c r="T215"/>
      <c r="U215"/>
      <c r="V215"/>
      <c r="W215"/>
      <c r="X215"/>
      <c r="Y215"/>
      <c r="Z215"/>
      <c r="AA215"/>
    </row>
    <row r="216" spans="1:27" x14ac:dyDescent="0.25">
      <c r="A216"/>
      <c r="B216"/>
      <c r="C216"/>
      <c r="D216"/>
      <c r="E216"/>
      <c r="F216"/>
      <c r="G216"/>
      <c r="H216"/>
      <c r="I216"/>
      <c r="J216"/>
      <c r="K216"/>
      <c r="L216"/>
      <c r="M216"/>
      <c r="N216"/>
      <c r="O216"/>
      <c r="P216"/>
      <c r="Q216"/>
      <c r="R216"/>
      <c r="S216"/>
      <c r="T216"/>
      <c r="U216"/>
      <c r="V216"/>
      <c r="W216"/>
      <c r="X216"/>
      <c r="Y216"/>
      <c r="Z216"/>
      <c r="AA216"/>
    </row>
    <row r="217" spans="1:27" x14ac:dyDescent="0.25">
      <c r="A217"/>
      <c r="B217"/>
      <c r="C217"/>
      <c r="D217"/>
      <c r="E217"/>
      <c r="F217"/>
      <c r="G217"/>
      <c r="H217"/>
      <c r="I217"/>
      <c r="J217"/>
      <c r="K217"/>
      <c r="L217"/>
      <c r="M217"/>
      <c r="N217"/>
      <c r="O217"/>
      <c r="P217"/>
      <c r="Q217"/>
      <c r="R217"/>
      <c r="S217"/>
      <c r="T217"/>
      <c r="U217"/>
      <c r="V217"/>
      <c r="W217"/>
      <c r="X217"/>
      <c r="Y217"/>
      <c r="Z217"/>
      <c r="AA217"/>
    </row>
    <row r="218" spans="1:27" x14ac:dyDescent="0.25">
      <c r="A218"/>
      <c r="B218"/>
      <c r="C218"/>
      <c r="D218"/>
      <c r="E218"/>
      <c r="F218"/>
      <c r="G218"/>
      <c r="H218"/>
      <c r="I218"/>
      <c r="J218"/>
      <c r="K218"/>
      <c r="L218"/>
      <c r="M218"/>
      <c r="N218"/>
      <c r="O218"/>
      <c r="P218"/>
      <c r="Q218"/>
      <c r="R218"/>
      <c r="S218"/>
      <c r="T218"/>
      <c r="U218"/>
      <c r="V218"/>
      <c r="W218"/>
      <c r="X218"/>
      <c r="Y218"/>
      <c r="Z218"/>
      <c r="AA218"/>
    </row>
    <row r="219" spans="1:27" x14ac:dyDescent="0.25">
      <c r="A219"/>
      <c r="B219"/>
      <c r="C219"/>
      <c r="D219"/>
      <c r="E219"/>
      <c r="F219"/>
      <c r="G219"/>
      <c r="H219"/>
      <c r="I219"/>
      <c r="J219"/>
      <c r="K219"/>
      <c r="L219"/>
      <c r="M219"/>
      <c r="N219"/>
      <c r="O219"/>
      <c r="P219"/>
      <c r="Q219"/>
      <c r="R219"/>
      <c r="S219"/>
      <c r="T219"/>
      <c r="U219"/>
      <c r="V219"/>
      <c r="W219"/>
      <c r="X219"/>
      <c r="Y219"/>
      <c r="Z219"/>
      <c r="AA219"/>
    </row>
    <row r="220" spans="1:27" x14ac:dyDescent="0.25">
      <c r="A220"/>
      <c r="B220"/>
      <c r="C220"/>
      <c r="D220"/>
      <c r="E220"/>
      <c r="F220"/>
      <c r="G220"/>
      <c r="H220"/>
      <c r="I220"/>
      <c r="J220"/>
      <c r="K220"/>
      <c r="L220"/>
      <c r="M220"/>
      <c r="N220"/>
      <c r="O220"/>
      <c r="P220"/>
      <c r="Q220"/>
      <c r="R220"/>
      <c r="S220"/>
      <c r="T220"/>
      <c r="U220"/>
      <c r="V220"/>
      <c r="W220"/>
      <c r="X220"/>
      <c r="Y220"/>
      <c r="Z220"/>
      <c r="AA220"/>
    </row>
    <row r="221" spans="1:27" x14ac:dyDescent="0.25">
      <c r="A221"/>
      <c r="B221"/>
      <c r="C221"/>
      <c r="D221"/>
      <c r="E221"/>
      <c r="F221"/>
      <c r="G221"/>
      <c r="H221"/>
      <c r="I221"/>
      <c r="J221"/>
      <c r="K221"/>
      <c r="L221"/>
      <c r="M221"/>
      <c r="N221"/>
      <c r="O221"/>
      <c r="P221"/>
      <c r="Q221"/>
      <c r="R221"/>
      <c r="S221"/>
      <c r="T221"/>
      <c r="U221"/>
      <c r="V221"/>
      <c r="W221"/>
      <c r="X221"/>
      <c r="Y221"/>
      <c r="Z221"/>
      <c r="AA221"/>
    </row>
    <row r="222" spans="1:27" x14ac:dyDescent="0.25">
      <c r="A222"/>
      <c r="B222"/>
      <c r="C222"/>
      <c r="D222"/>
      <c r="E222"/>
      <c r="F222"/>
      <c r="G222"/>
      <c r="H222"/>
      <c r="I222"/>
      <c r="J222"/>
      <c r="K222"/>
      <c r="L222"/>
      <c r="M222"/>
      <c r="N222"/>
      <c r="O222"/>
      <c r="P222"/>
      <c r="Q222"/>
      <c r="R222"/>
      <c r="S222"/>
      <c r="T222"/>
      <c r="U222"/>
      <c r="V222"/>
      <c r="W222"/>
      <c r="X222"/>
      <c r="Y222"/>
      <c r="Z222"/>
      <c r="AA222"/>
    </row>
    <row r="223" spans="1:27" x14ac:dyDescent="0.25">
      <c r="A223"/>
      <c r="B223"/>
      <c r="C223"/>
      <c r="D223"/>
      <c r="E223"/>
      <c r="F223"/>
      <c r="G223"/>
      <c r="H223"/>
      <c r="I223"/>
      <c r="J223"/>
      <c r="K223"/>
      <c r="L223"/>
      <c r="M223"/>
      <c r="N223"/>
      <c r="O223"/>
      <c r="P223"/>
      <c r="Q223"/>
      <c r="R223"/>
      <c r="S223"/>
      <c r="T223"/>
      <c r="U223"/>
      <c r="V223"/>
      <c r="W223"/>
      <c r="X223"/>
      <c r="Y223"/>
      <c r="Z223"/>
      <c r="AA223"/>
    </row>
    <row r="224" spans="1:27" x14ac:dyDescent="0.25">
      <c r="A224"/>
      <c r="B224"/>
      <c r="C224"/>
      <c r="D224"/>
      <c r="E224"/>
      <c r="F224"/>
      <c r="G224"/>
      <c r="H224"/>
      <c r="I224"/>
      <c r="J224"/>
      <c r="K224"/>
      <c r="L224"/>
      <c r="M224"/>
      <c r="N224"/>
      <c r="O224"/>
      <c r="P224"/>
      <c r="Q224"/>
      <c r="R224"/>
      <c r="S224"/>
      <c r="T224"/>
      <c r="U224"/>
      <c r="V224"/>
      <c r="W224"/>
      <c r="X224"/>
      <c r="Y224"/>
      <c r="Z224"/>
      <c r="AA224"/>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10">
    <mergeCell ref="A4:C4"/>
    <mergeCell ref="A6:C6"/>
    <mergeCell ref="E6:I6"/>
    <mergeCell ref="K6:O6"/>
    <mergeCell ref="Q6:U6"/>
    <mergeCell ref="W6:AA6"/>
    <mergeCell ref="D6:D7"/>
    <mergeCell ref="J6:J7"/>
    <mergeCell ref="P6:P7"/>
    <mergeCell ref="V6:V7"/>
  </mergeCells>
  <phoneticPr fontId="2" type="noConversion"/>
  <pageMargins left="0.32" right="0.34" top="0.54" bottom="0.54" header="0.5" footer="0.5"/>
  <pageSetup paperSize="9" scale="67" orientation="landscape" r:id="rId1"/>
  <headerFooter alignWithMargins="0"/>
  <colBreaks count="1" manualBreakCount="1">
    <brk id="15"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56"/>
  <sheetViews>
    <sheetView showRowColHeaders="0" showZeros="0" zoomScaleNormal="100" workbookViewId="0">
      <selection activeCell="B40" sqref="B40:H50"/>
    </sheetView>
  </sheetViews>
  <sheetFormatPr baseColWidth="10" defaultColWidth="10.7265625" defaultRowHeight="12.5" x14ac:dyDescent="0.25"/>
  <cols>
    <col min="1" max="1" width="0.81640625" style="31" customWidth="1"/>
    <col min="2" max="8" width="14" style="31" customWidth="1"/>
    <col min="9" max="9" width="0.81640625" style="31" customWidth="1"/>
    <col min="10" max="16384" width="10.7265625" style="31"/>
  </cols>
  <sheetData>
    <row r="1" spans="1:11" ht="30" customHeight="1" x14ac:dyDescent="0.25">
      <c r="A1" s="27"/>
      <c r="B1" s="148"/>
      <c r="C1" s="148"/>
      <c r="D1" s="154"/>
      <c r="E1" s="154"/>
      <c r="F1" s="154"/>
      <c r="G1" s="27"/>
    </row>
    <row r="2" spans="1:11" ht="25" x14ac:dyDescent="0.5">
      <c r="A2" s="32"/>
      <c r="B2" s="162" t="s">
        <v>116</v>
      </c>
      <c r="C2" s="162"/>
      <c r="D2" s="163"/>
      <c r="E2" s="163"/>
      <c r="F2" s="163"/>
      <c r="G2" s="201"/>
      <c r="H2" s="201"/>
      <c r="I2" s="34"/>
      <c r="J2" s="27"/>
      <c r="K2" s="27"/>
    </row>
    <row r="3" spans="1:11" ht="7.5" customHeight="1" x14ac:dyDescent="0.25"/>
    <row r="4" spans="1:11" ht="18" x14ac:dyDescent="0.25">
      <c r="B4" s="97" t="s">
        <v>0</v>
      </c>
      <c r="C4" s="92"/>
      <c r="D4" s="216" t="str">
        <f>IF(INTRO!$E$34&lt;&gt;0,INTRO!$E$34," ")</f>
        <v>Angola</v>
      </c>
      <c r="E4" s="217"/>
      <c r="F4" s="218"/>
      <c r="G4" s="91" t="s">
        <v>41</v>
      </c>
      <c r="H4" s="98">
        <f>IF(INTRO!$E$36&lt;&gt;0,INTRO!$E$36," ")</f>
        <v>2014</v>
      </c>
    </row>
    <row r="5" spans="1:11" ht="6" customHeight="1" x14ac:dyDescent="0.25"/>
    <row r="6" spans="1:11" x14ac:dyDescent="0.25">
      <c r="B6" s="202" t="s">
        <v>118</v>
      </c>
      <c r="C6" s="203"/>
      <c r="D6" s="203"/>
      <c r="E6" s="203"/>
      <c r="F6" s="203"/>
      <c r="G6" s="203"/>
      <c r="H6" s="203"/>
      <c r="I6" s="27"/>
    </row>
    <row r="7" spans="1:11" x14ac:dyDescent="0.25">
      <c r="B7" s="203"/>
      <c r="C7" s="203"/>
      <c r="D7" s="203"/>
      <c r="E7" s="203"/>
      <c r="F7" s="203"/>
      <c r="G7" s="203"/>
      <c r="H7" s="203"/>
      <c r="I7" s="27"/>
    </row>
    <row r="8" spans="1:11" x14ac:dyDescent="0.25">
      <c r="B8" s="203"/>
      <c r="C8" s="203"/>
      <c r="D8" s="203"/>
      <c r="E8" s="203"/>
      <c r="F8" s="203"/>
      <c r="G8" s="203"/>
      <c r="H8" s="203"/>
      <c r="I8" s="27"/>
    </row>
    <row r="9" spans="1:11" x14ac:dyDescent="0.25">
      <c r="B9" s="203"/>
      <c r="C9" s="203"/>
      <c r="D9" s="203"/>
      <c r="E9" s="203"/>
      <c r="F9" s="203"/>
      <c r="G9" s="203"/>
      <c r="H9" s="203"/>
      <c r="I9" s="27"/>
    </row>
    <row r="10" spans="1:11" x14ac:dyDescent="0.25">
      <c r="B10" s="203"/>
      <c r="C10" s="203"/>
      <c r="D10" s="203"/>
      <c r="E10" s="203"/>
      <c r="F10" s="203"/>
      <c r="G10" s="203"/>
      <c r="H10" s="203"/>
      <c r="I10" s="27"/>
    </row>
    <row r="11" spans="1:11" x14ac:dyDescent="0.25">
      <c r="B11" s="203"/>
      <c r="C11" s="203"/>
      <c r="D11" s="203"/>
      <c r="E11" s="203"/>
      <c r="F11" s="203"/>
      <c r="G11" s="203"/>
      <c r="H11" s="203"/>
      <c r="I11" s="27"/>
    </row>
    <row r="12" spans="1:11" ht="64.5" customHeight="1" x14ac:dyDescent="0.25">
      <c r="B12" s="203"/>
      <c r="C12" s="203"/>
      <c r="D12" s="203"/>
      <c r="E12" s="203"/>
      <c r="F12" s="203"/>
      <c r="G12" s="203"/>
      <c r="H12" s="203"/>
      <c r="I12" s="27"/>
    </row>
    <row r="13" spans="1:11" ht="7.5" customHeight="1" x14ac:dyDescent="0.25"/>
    <row r="14" spans="1:11" ht="13" x14ac:dyDescent="0.3">
      <c r="B14" s="119" t="s">
        <v>55</v>
      </c>
      <c r="C14" s="119"/>
      <c r="D14" s="120"/>
      <c r="E14" s="120"/>
      <c r="F14" s="120"/>
      <c r="G14" s="120"/>
    </row>
    <row r="15" spans="1:11" ht="3" customHeight="1" x14ac:dyDescent="0.25"/>
    <row r="16" spans="1:11" ht="13" x14ac:dyDescent="0.25">
      <c r="B16" s="204"/>
      <c r="C16" s="220"/>
      <c r="D16" s="221"/>
      <c r="E16" s="110" t="s">
        <v>4</v>
      </c>
      <c r="F16" s="110" t="s">
        <v>5</v>
      </c>
      <c r="G16" s="110" t="s">
        <v>6</v>
      </c>
      <c r="H16" s="110" t="s">
        <v>7</v>
      </c>
    </row>
    <row r="17" spans="2:8" x14ac:dyDescent="0.25">
      <c r="B17" s="111" t="s">
        <v>46</v>
      </c>
      <c r="C17" s="112"/>
      <c r="D17" s="113"/>
      <c r="E17" s="108"/>
      <c r="F17" s="108"/>
      <c r="G17" s="108"/>
      <c r="H17" s="109">
        <f>SUM(E17:G17)</f>
        <v>0</v>
      </c>
    </row>
    <row r="18" spans="2:8" x14ac:dyDescent="0.25">
      <c r="B18" s="111" t="s">
        <v>45</v>
      </c>
      <c r="C18" s="112"/>
      <c r="D18" s="113"/>
      <c r="E18" s="108"/>
      <c r="F18" s="108"/>
      <c r="G18" s="108"/>
      <c r="H18" s="109">
        <f>SUM(E18:G18)</f>
        <v>0</v>
      </c>
    </row>
    <row r="19" spans="2:8" x14ac:dyDescent="0.25">
      <c r="B19" s="111" t="s">
        <v>43</v>
      </c>
      <c r="C19" s="112"/>
      <c r="D19" s="113"/>
      <c r="E19" s="108"/>
      <c r="F19" s="108"/>
      <c r="G19" s="108"/>
      <c r="H19" s="109">
        <f>SUM(E19:G19)</f>
        <v>0</v>
      </c>
    </row>
    <row r="20" spans="2:8" x14ac:dyDescent="0.25">
      <c r="B20" s="111" t="s">
        <v>44</v>
      </c>
      <c r="C20" s="112"/>
      <c r="D20" s="113"/>
      <c r="E20" s="108"/>
      <c r="F20" s="108">
        <v>658614</v>
      </c>
      <c r="G20" s="108"/>
      <c r="H20" s="109">
        <f>SUM(E20:G20)</f>
        <v>658614</v>
      </c>
    </row>
    <row r="22" spans="2:8" ht="13" x14ac:dyDescent="0.3">
      <c r="B22" s="119" t="s">
        <v>47</v>
      </c>
      <c r="C22" s="119"/>
      <c r="D22" s="121"/>
      <c r="E22" s="121"/>
      <c r="F22" s="122"/>
      <c r="G22" s="122"/>
      <c r="H22" s="122"/>
    </row>
    <row r="23" spans="2:8" ht="3" customHeight="1" x14ac:dyDescent="0.25">
      <c r="B23" s="120"/>
      <c r="C23" s="120"/>
      <c r="D23" s="120"/>
      <c r="E23" s="120"/>
      <c r="F23" s="120"/>
      <c r="G23" s="120"/>
      <c r="H23" s="120"/>
    </row>
    <row r="24" spans="2:8" ht="13" x14ac:dyDescent="0.25">
      <c r="B24" s="204"/>
      <c r="C24" s="205"/>
      <c r="D24" s="146"/>
      <c r="E24" s="110" t="s">
        <v>4</v>
      </c>
      <c r="F24" s="110" t="s">
        <v>5</v>
      </c>
      <c r="G24" s="110" t="s">
        <v>6</v>
      </c>
      <c r="H24" s="110" t="s">
        <v>7</v>
      </c>
    </row>
    <row r="25" spans="2:8" x14ac:dyDescent="0.25">
      <c r="B25" s="219" t="s">
        <v>48</v>
      </c>
      <c r="C25" s="220"/>
      <c r="D25" s="221"/>
      <c r="E25" s="114" t="s">
        <v>28</v>
      </c>
      <c r="F25" s="115">
        <f>'MDA1'!$K$4</f>
        <v>0</v>
      </c>
      <c r="G25" s="115">
        <f>'MDA1'!$L$4</f>
        <v>0</v>
      </c>
      <c r="H25" s="109">
        <f>'MDA1'!$M$4</f>
        <v>0</v>
      </c>
    </row>
    <row r="26" spans="2:8" x14ac:dyDescent="0.25">
      <c r="B26" s="219" t="s">
        <v>49</v>
      </c>
      <c r="C26" s="220"/>
      <c r="D26" s="221"/>
      <c r="E26" s="115">
        <f>'MDA2'!$J$4</f>
        <v>0</v>
      </c>
      <c r="F26" s="115">
        <f>'MDA2'!$K$4</f>
        <v>0</v>
      </c>
      <c r="G26" s="115">
        <f>'MDA2'!$L$4</f>
        <v>0</v>
      </c>
      <c r="H26" s="109">
        <f>'MDA2'!$M$4</f>
        <v>0</v>
      </c>
    </row>
    <row r="27" spans="2:8" x14ac:dyDescent="0.25">
      <c r="B27" s="219" t="s">
        <v>50</v>
      </c>
      <c r="C27" s="220"/>
      <c r="D27" s="221"/>
      <c r="E27" s="114" t="s">
        <v>28</v>
      </c>
      <c r="F27" s="115">
        <f>'MDA3'!$O$4</f>
        <v>0</v>
      </c>
      <c r="G27" s="115">
        <f>'MDA3'!$P$4</f>
        <v>0</v>
      </c>
      <c r="H27" s="109">
        <f>'MDA3'!$Q$4</f>
        <v>0</v>
      </c>
    </row>
    <row r="28" spans="2:8" x14ac:dyDescent="0.25">
      <c r="B28" s="219" t="s">
        <v>51</v>
      </c>
      <c r="C28" s="220"/>
      <c r="D28" s="221"/>
      <c r="E28" s="114" t="str">
        <f>IF('T1'!$L$4&lt;&gt;0,'T1'!$L$4,"Not targeted")</f>
        <v>Not targeted</v>
      </c>
      <c r="F28" s="115">
        <f>'T1'!$M$4</f>
        <v>0</v>
      </c>
      <c r="G28" s="114" t="str">
        <f>IF('T1'!$N$4&lt;&gt;0,'T1'!$N$4,"Not targeted")</f>
        <v>Not targeted</v>
      </c>
      <c r="H28" s="109">
        <f>'T1'!$O$4</f>
        <v>0</v>
      </c>
    </row>
    <row r="29" spans="2:8" x14ac:dyDescent="0.25">
      <c r="B29" s="219" t="s">
        <v>52</v>
      </c>
      <c r="C29" s="220"/>
      <c r="D29" s="221"/>
      <c r="E29" s="114" t="str">
        <f>IF('T2'!$J$4&lt;&gt;0,'T2'!$J$4,"Not targeted")</f>
        <v>Not targeted</v>
      </c>
      <c r="F29" s="115">
        <f>'T2'!$K$4</f>
        <v>658614</v>
      </c>
      <c r="G29" s="115">
        <f>'T2'!$L$4</f>
        <v>0</v>
      </c>
      <c r="H29" s="109">
        <f>'T2'!$M$4</f>
        <v>658614</v>
      </c>
    </row>
    <row r="30" spans="2:8" x14ac:dyDescent="0.25">
      <c r="B30" s="219" t="s">
        <v>53</v>
      </c>
      <c r="C30" s="220"/>
      <c r="D30" s="221"/>
      <c r="E30" s="115">
        <f>T3_R1!$K$4</f>
        <v>0</v>
      </c>
      <c r="F30" s="115">
        <f>T3_R1!$L$4</f>
        <v>0</v>
      </c>
      <c r="G30" s="114" t="str">
        <f>IF(T3_R1!$M$4&lt;&gt;0,T3_R1!$M$4,"Not targeted")</f>
        <v>Not targeted</v>
      </c>
      <c r="H30" s="109">
        <f>T3_R1!$N$4</f>
        <v>0</v>
      </c>
    </row>
    <row r="31" spans="2:8" x14ac:dyDescent="0.25">
      <c r="B31" s="219" t="s">
        <v>54</v>
      </c>
      <c r="C31" s="220"/>
      <c r="D31" s="221"/>
      <c r="E31" s="115">
        <f>T3_R2!$K$4</f>
        <v>0</v>
      </c>
      <c r="F31" s="115">
        <f>T3_R2!$L$4</f>
        <v>0</v>
      </c>
      <c r="G31" s="114" t="str">
        <f>IF(T3_R2!$M$4&lt;&gt;0,T3_R2!$M$4,"Not targeted")</f>
        <v>Not targeted</v>
      </c>
      <c r="H31" s="109">
        <f>T3_R2!$N$4</f>
        <v>0</v>
      </c>
    </row>
    <row r="32" spans="2:8" ht="13" x14ac:dyDescent="0.3">
      <c r="B32" s="90"/>
      <c r="C32" s="90"/>
      <c r="D32" s="90"/>
      <c r="E32" s="94"/>
      <c r="F32" s="94"/>
      <c r="G32" s="94"/>
      <c r="H32" s="95"/>
    </row>
    <row r="33" spans="2:8" ht="13" x14ac:dyDescent="0.3">
      <c r="B33" s="119" t="s">
        <v>42</v>
      </c>
      <c r="C33" s="119"/>
      <c r="D33" s="123"/>
      <c r="E33" s="124"/>
      <c r="F33" s="124"/>
      <c r="G33" s="124"/>
      <c r="H33" s="125"/>
    </row>
    <row r="34" spans="2:8" ht="3" customHeight="1" x14ac:dyDescent="0.25"/>
    <row r="35" spans="2:8" s="96" customFormat="1" ht="13" x14ac:dyDescent="0.25">
      <c r="B35" s="116" t="s">
        <v>33</v>
      </c>
      <c r="C35" s="110" t="s">
        <v>12</v>
      </c>
      <c r="D35" s="110" t="s">
        <v>15</v>
      </c>
      <c r="E35" s="110" t="s">
        <v>39</v>
      </c>
      <c r="F35" s="110" t="s">
        <v>40</v>
      </c>
      <c r="G35" s="110" t="s">
        <v>19</v>
      </c>
      <c r="H35" s="110" t="s">
        <v>13</v>
      </c>
    </row>
    <row r="36" spans="2:8" x14ac:dyDescent="0.25">
      <c r="B36" s="117" t="s">
        <v>113</v>
      </c>
      <c r="C36" s="118">
        <f>'MDA1'!$M$4*2.8+'MDA3'!$N$4*2.8+'MDA3'!$K$4*2.8</f>
        <v>0</v>
      </c>
      <c r="D36" s="118">
        <f>'MDA2'!$M$4*2.5</f>
        <v>0</v>
      </c>
      <c r="E36" s="118">
        <f>'MDA1'!$M$4+'MDA2'!$M$4</f>
        <v>0</v>
      </c>
      <c r="F36" s="118">
        <f>SUMIF('T1'!$E$9:$E$1000, "PZQ+ALB", 'T1'!$O$9:$O$1000)+SUMIF(T3_R1!$E$9:$E$1000, "ALB", T3_R1!$N$9:$N$1000)+SUMIF(T3_R2!$E$9:$E$1000, "ALB", T3_R2!$N$9:$N$1000)</f>
        <v>0</v>
      </c>
      <c r="G36" s="118">
        <f>SUMIF('T1'!$E$9:$E$1000, "PZQ+MBD", 'T1'!$O$9:$O$1000)+SUMIF(T3_R1!$E$9:$E$1000, "MBD", T3_R1!$N$9:$N$1000)+SUMIF(T3_R2!$E$9:$E$1000, "MBD", T3_R2!$N$9:$N$1000)</f>
        <v>0</v>
      </c>
      <c r="H36" s="118">
        <f>'T1'!$M$4*2.5+'T1'!$N$4*3+'T2'!$K$4*2.5+'T2'!$L$4*3</f>
        <v>1646535</v>
      </c>
    </row>
    <row r="38" spans="2:8" ht="13" x14ac:dyDescent="0.3">
      <c r="B38" s="126" t="s">
        <v>95</v>
      </c>
      <c r="C38" s="120"/>
      <c r="D38" s="120"/>
      <c r="E38" s="120"/>
      <c r="F38" s="120"/>
      <c r="G38" s="120"/>
      <c r="H38" s="120"/>
    </row>
    <row r="39" spans="2:8" ht="3" customHeight="1" x14ac:dyDescent="0.25"/>
    <row r="40" spans="2:8" x14ac:dyDescent="0.25">
      <c r="B40" s="206"/>
      <c r="C40" s="207"/>
      <c r="D40" s="207"/>
      <c r="E40" s="207"/>
      <c r="F40" s="207"/>
      <c r="G40" s="207"/>
      <c r="H40" s="208"/>
    </row>
    <row r="41" spans="2:8" x14ac:dyDescent="0.25">
      <c r="B41" s="209"/>
      <c r="C41" s="210"/>
      <c r="D41" s="210"/>
      <c r="E41" s="210"/>
      <c r="F41" s="210"/>
      <c r="G41" s="210"/>
      <c r="H41" s="211"/>
    </row>
    <row r="42" spans="2:8" x14ac:dyDescent="0.25">
      <c r="B42" s="209"/>
      <c r="C42" s="210"/>
      <c r="D42" s="210"/>
      <c r="E42" s="210"/>
      <c r="F42" s="210"/>
      <c r="G42" s="210"/>
      <c r="H42" s="211"/>
    </row>
    <row r="43" spans="2:8" x14ac:dyDescent="0.25">
      <c r="B43" s="209"/>
      <c r="C43" s="210"/>
      <c r="D43" s="210"/>
      <c r="E43" s="210"/>
      <c r="F43" s="210"/>
      <c r="G43" s="210"/>
      <c r="H43" s="211"/>
    </row>
    <row r="44" spans="2:8" x14ac:dyDescent="0.25">
      <c r="B44" s="209"/>
      <c r="C44" s="210"/>
      <c r="D44" s="210"/>
      <c r="E44" s="210"/>
      <c r="F44" s="210"/>
      <c r="G44" s="210"/>
      <c r="H44" s="211"/>
    </row>
    <row r="45" spans="2:8" x14ac:dyDescent="0.25">
      <c r="B45" s="209"/>
      <c r="C45" s="210"/>
      <c r="D45" s="210"/>
      <c r="E45" s="210"/>
      <c r="F45" s="210"/>
      <c r="G45" s="210"/>
      <c r="H45" s="211"/>
    </row>
    <row r="46" spans="2:8" x14ac:dyDescent="0.25">
      <c r="B46" s="209"/>
      <c r="C46" s="210"/>
      <c r="D46" s="210"/>
      <c r="E46" s="210"/>
      <c r="F46" s="210"/>
      <c r="G46" s="210"/>
      <c r="H46" s="211"/>
    </row>
    <row r="47" spans="2:8" x14ac:dyDescent="0.25">
      <c r="B47" s="209"/>
      <c r="C47" s="210"/>
      <c r="D47" s="210"/>
      <c r="E47" s="210"/>
      <c r="F47" s="210"/>
      <c r="G47" s="210"/>
      <c r="H47" s="211"/>
    </row>
    <row r="48" spans="2:8" x14ac:dyDescent="0.25">
      <c r="B48" s="209"/>
      <c r="C48" s="210"/>
      <c r="D48" s="210"/>
      <c r="E48" s="210"/>
      <c r="F48" s="210"/>
      <c r="G48" s="210"/>
      <c r="H48" s="211"/>
    </row>
    <row r="49" spans="2:8" x14ac:dyDescent="0.25">
      <c r="B49" s="209"/>
      <c r="C49" s="210"/>
      <c r="D49" s="210"/>
      <c r="E49" s="210"/>
      <c r="F49" s="210"/>
      <c r="G49" s="210"/>
      <c r="H49" s="211"/>
    </row>
    <row r="50" spans="2:8" x14ac:dyDescent="0.25">
      <c r="B50" s="212"/>
      <c r="C50" s="213"/>
      <c r="D50" s="213"/>
      <c r="E50" s="213"/>
      <c r="F50" s="213"/>
      <c r="G50" s="213"/>
      <c r="H50" s="214"/>
    </row>
    <row r="52" spans="2:8" ht="13" x14ac:dyDescent="0.3">
      <c r="B52" s="93" t="s">
        <v>121</v>
      </c>
    </row>
    <row r="53" spans="2:8" ht="22.5" customHeight="1" x14ac:dyDescent="0.25">
      <c r="B53" s="215"/>
      <c r="C53" s="215"/>
      <c r="D53" s="215"/>
      <c r="E53" s="215"/>
      <c r="F53" s="215"/>
      <c r="G53" s="215"/>
      <c r="H53" s="215"/>
    </row>
    <row r="54" spans="2:8" x14ac:dyDescent="0.25">
      <c r="B54" s="90"/>
      <c r="C54" s="90"/>
      <c r="D54" s="90"/>
      <c r="E54" s="90"/>
      <c r="F54" s="90"/>
      <c r="G54" s="90"/>
      <c r="H54" s="90"/>
    </row>
    <row r="55" spans="2:8" ht="13" x14ac:dyDescent="0.3">
      <c r="B55" s="93" t="s">
        <v>96</v>
      </c>
    </row>
    <row r="56" spans="2:8" ht="22.5" customHeight="1" x14ac:dyDescent="0.25">
      <c r="B56" s="215"/>
      <c r="C56" s="215"/>
      <c r="D56" s="215"/>
      <c r="E56" s="215"/>
      <c r="F56" s="215"/>
      <c r="G56" s="215"/>
      <c r="H56" s="215"/>
    </row>
  </sheetData>
  <sheetProtection password="CDCA" sheet="1"/>
  <mergeCells count="16">
    <mergeCell ref="B53:H53"/>
    <mergeCell ref="B56:H56"/>
    <mergeCell ref="D4:F4"/>
    <mergeCell ref="B25:D25"/>
    <mergeCell ref="B26:D26"/>
    <mergeCell ref="B27:D27"/>
    <mergeCell ref="B28:D28"/>
    <mergeCell ref="B29:D29"/>
    <mergeCell ref="B30:D30"/>
    <mergeCell ref="B31:D31"/>
    <mergeCell ref="B16:D16"/>
    <mergeCell ref="B1:F1"/>
    <mergeCell ref="B2:H2"/>
    <mergeCell ref="B6:H12"/>
    <mergeCell ref="B24:D24"/>
    <mergeCell ref="B40:H50"/>
  </mergeCells>
  <phoneticPr fontId="2" type="noConversion"/>
  <pageMargins left="0.36" right="0.22" top="0.55000000000000004" bottom="0.56999999999999995"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8" r:id="rId4" name="Button 2">
              <controlPr defaultSize="0" print="0" autoFill="0" autoPict="0" macro="[0]!Sheet7.SUM_STH">
                <anchor moveWithCells="1" sizeWithCells="1">
                  <from>
                    <xdr:col>7</xdr:col>
                    <xdr:colOff>0</xdr:colOff>
                    <xdr:row>13</xdr:row>
                    <xdr:rowOff>0</xdr:rowOff>
                  </from>
                  <to>
                    <xdr:col>8</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000"/>
  <sheetViews>
    <sheetView tabSelected="1" zoomScaleNormal="100" workbookViewId="0">
      <pane xSplit="3" ySplit="8" topLeftCell="R45" activePane="bottomRight" state="frozen"/>
      <selection pane="topRight" activeCell="D1" sqref="D1"/>
      <selection pane="bottomLeft" activeCell="A9" sqref="A9"/>
      <selection pane="bottomRight" activeCell="A167" sqref="A167:XFD167"/>
    </sheetView>
  </sheetViews>
  <sheetFormatPr baseColWidth="10" defaultColWidth="9.1796875" defaultRowHeight="12.5" x14ac:dyDescent="0.25"/>
  <cols>
    <col min="1" max="1" width="18.26953125" style="1" customWidth="1"/>
    <col min="2" max="3" width="23.453125" style="1" customWidth="1"/>
    <col min="4" max="7" width="11.7265625" style="1" customWidth="1"/>
    <col min="8" max="11" width="6.7265625" style="1" customWidth="1"/>
    <col min="12" max="15" width="10.7265625" style="1" customWidth="1"/>
    <col min="16" max="19" width="6.7265625" style="1" customWidth="1"/>
    <col min="20" max="21" width="17.7265625" style="1" customWidth="1"/>
    <col min="22" max="16384" width="9.1796875" style="1"/>
  </cols>
  <sheetData>
    <row r="1" spans="1:26" ht="23" x14ac:dyDescent="0.5">
      <c r="A1" s="3" t="s">
        <v>18</v>
      </c>
      <c r="B1" s="4"/>
      <c r="C1" s="4"/>
      <c r="D1" s="4"/>
      <c r="E1" s="4"/>
      <c r="F1" s="4"/>
      <c r="G1" s="4"/>
      <c r="H1" s="4"/>
      <c r="I1" s="4"/>
      <c r="J1" s="4"/>
      <c r="K1" s="4"/>
      <c r="L1" s="4"/>
      <c r="M1" s="4"/>
      <c r="N1" s="4"/>
      <c r="O1" s="4"/>
      <c r="P1" s="4"/>
      <c r="Q1" s="4"/>
      <c r="R1" s="4"/>
      <c r="S1" s="4"/>
      <c r="T1" s="4"/>
      <c r="U1" s="4"/>
    </row>
    <row r="2" spans="1:26" x14ac:dyDescent="0.25">
      <c r="A2" s="4" t="s">
        <v>69</v>
      </c>
      <c r="B2" s="4"/>
      <c r="C2" s="4"/>
      <c r="D2" s="4"/>
      <c r="E2" s="4"/>
      <c r="F2" s="4"/>
      <c r="G2" s="4"/>
      <c r="H2" s="4"/>
      <c r="I2" s="4"/>
      <c r="J2" s="4"/>
      <c r="K2" s="4"/>
      <c r="L2" s="4"/>
      <c r="M2" s="4"/>
      <c r="N2" s="4"/>
      <c r="O2" s="4"/>
      <c r="P2" s="4"/>
      <c r="Q2" s="4"/>
      <c r="R2" s="4"/>
      <c r="S2" s="4"/>
      <c r="T2" s="4"/>
      <c r="U2" s="4"/>
    </row>
    <row r="3" spans="1:26" x14ac:dyDescent="0.25">
      <c r="A3" s="4"/>
      <c r="B3" s="4"/>
      <c r="C3" s="4"/>
      <c r="D3" s="4"/>
      <c r="E3" s="4"/>
      <c r="F3" s="4"/>
      <c r="G3" s="4"/>
      <c r="H3" s="4"/>
      <c r="I3" s="4"/>
      <c r="J3" s="4"/>
      <c r="K3" s="4"/>
      <c r="L3" s="4"/>
      <c r="M3" s="4"/>
      <c r="N3" s="4"/>
      <c r="O3" s="4"/>
      <c r="P3" s="51"/>
      <c r="Q3" s="51"/>
      <c r="R3" s="51"/>
      <c r="S3" s="51"/>
      <c r="T3" s="4"/>
      <c r="U3" s="4"/>
    </row>
    <row r="4" spans="1:26" ht="13" x14ac:dyDescent="0.3">
      <c r="A4" s="167" t="s">
        <v>16</v>
      </c>
      <c r="B4" s="168"/>
      <c r="C4" s="169"/>
      <c r="D4" s="13">
        <f>SUM(D$9:D$1000)</f>
        <v>24293347</v>
      </c>
      <c r="E4" s="13">
        <f>SUM(E$9:E$1000)</f>
        <v>3644010</v>
      </c>
      <c r="F4" s="13">
        <f>SUM(F$9:F$1000)</f>
        <v>6802133</v>
      </c>
      <c r="G4" s="13">
        <f>SUM(G$9:G$1000)</f>
        <v>12875476</v>
      </c>
      <c r="H4" s="170"/>
      <c r="I4" s="171"/>
      <c r="J4" s="171"/>
      <c r="K4" s="172"/>
      <c r="L4" s="13">
        <f>SUM(L$9:L$1000)</f>
        <v>2229081</v>
      </c>
      <c r="M4" s="13">
        <f>SUM(M$9:M$1000)</f>
        <v>4000157</v>
      </c>
      <c r="N4" s="13">
        <f>SUM(N$9:N$1000)</f>
        <v>9846636</v>
      </c>
      <c r="O4" s="13">
        <f>SUM(O$9:O$1000)</f>
        <v>4566645.5499999989</v>
      </c>
      <c r="P4" s="172"/>
      <c r="Q4" s="174"/>
      <c r="R4" s="174"/>
      <c r="S4" s="175"/>
      <c r="T4" s="171"/>
      <c r="U4" s="171"/>
      <c r="V4" s="179"/>
      <c r="W4" s="179"/>
    </row>
    <row r="5" spans="1:26" ht="2.25" customHeight="1" x14ac:dyDescent="0.25">
      <c r="A5" s="4"/>
      <c r="B5" s="4"/>
      <c r="C5" s="4"/>
      <c r="D5" s="4"/>
      <c r="E5" s="4"/>
      <c r="F5" s="4"/>
      <c r="G5" s="4"/>
      <c r="H5" s="4"/>
      <c r="I5" s="4"/>
      <c r="J5" s="4"/>
      <c r="K5" s="4"/>
      <c r="L5" s="4"/>
      <c r="M5" s="4"/>
      <c r="N5" s="4"/>
      <c r="O5" s="4"/>
      <c r="P5" s="52"/>
      <c r="Q5" s="53"/>
      <c r="R5" s="53"/>
      <c r="S5" s="63"/>
      <c r="T5" s="4"/>
      <c r="U5" s="4"/>
      <c r="V5" s="101"/>
      <c r="W5" s="101"/>
    </row>
    <row r="6" spans="1:26" ht="25.5" customHeight="1" x14ac:dyDescent="0.25">
      <c r="A6" s="173" t="s">
        <v>70</v>
      </c>
      <c r="B6" s="173"/>
      <c r="C6" s="173"/>
      <c r="D6" s="177" t="s">
        <v>3</v>
      </c>
      <c r="E6" s="177"/>
      <c r="F6" s="177"/>
      <c r="G6" s="177"/>
      <c r="H6" s="177" t="s">
        <v>14</v>
      </c>
      <c r="I6" s="177"/>
      <c r="J6" s="177"/>
      <c r="K6" s="177"/>
      <c r="L6" s="177" t="s">
        <v>25</v>
      </c>
      <c r="M6" s="177"/>
      <c r="N6" s="177"/>
      <c r="O6" s="177"/>
      <c r="P6" s="176" t="s">
        <v>68</v>
      </c>
      <c r="Q6" s="177"/>
      <c r="R6" s="177"/>
      <c r="S6" s="178"/>
      <c r="T6" s="181" t="s">
        <v>22</v>
      </c>
      <c r="U6" s="182"/>
      <c r="V6" s="180" t="s">
        <v>71</v>
      </c>
      <c r="W6" s="180"/>
    </row>
    <row r="7" spans="1:26" x14ac:dyDescent="0.25">
      <c r="A7" s="17" t="s">
        <v>0</v>
      </c>
      <c r="B7" s="17" t="s">
        <v>1</v>
      </c>
      <c r="C7" s="17" t="s">
        <v>2</v>
      </c>
      <c r="D7" s="18" t="s">
        <v>7</v>
      </c>
      <c r="E7" s="18" t="s">
        <v>4</v>
      </c>
      <c r="F7" s="18" t="s">
        <v>5</v>
      </c>
      <c r="G7" s="18" t="s">
        <v>6</v>
      </c>
      <c r="H7" s="18" t="s">
        <v>8</v>
      </c>
      <c r="I7" s="18" t="s">
        <v>9</v>
      </c>
      <c r="J7" s="18" t="s">
        <v>10</v>
      </c>
      <c r="K7" s="18" t="s">
        <v>11</v>
      </c>
      <c r="L7" s="18" t="s">
        <v>8</v>
      </c>
      <c r="M7" s="18" t="s">
        <v>9</v>
      </c>
      <c r="N7" s="18" t="s">
        <v>10</v>
      </c>
      <c r="O7" s="18" t="s">
        <v>11</v>
      </c>
      <c r="P7" s="54" t="s">
        <v>8</v>
      </c>
      <c r="Q7" s="6" t="s">
        <v>9</v>
      </c>
      <c r="R7" s="6" t="s">
        <v>10</v>
      </c>
      <c r="S7" s="60" t="s">
        <v>11</v>
      </c>
      <c r="T7" s="58" t="s">
        <v>20</v>
      </c>
      <c r="U7" s="19" t="s">
        <v>21</v>
      </c>
      <c r="V7" s="75"/>
      <c r="W7" s="75"/>
      <c r="X7" s="1" t="s">
        <v>453</v>
      </c>
      <c r="Y7" s="1" t="s">
        <v>454</v>
      </c>
    </row>
    <row r="8" spans="1:26" ht="3" customHeight="1" x14ac:dyDescent="0.25">
      <c r="A8" s="21"/>
      <c r="B8" s="8"/>
      <c r="C8" s="8"/>
      <c r="D8" s="8"/>
      <c r="E8" s="8"/>
      <c r="F8" s="8"/>
      <c r="G8" s="8"/>
      <c r="H8" s="8"/>
      <c r="I8" s="8"/>
      <c r="J8" s="8"/>
      <c r="K8" s="8"/>
      <c r="L8" s="8"/>
      <c r="M8" s="8"/>
      <c r="N8" s="8"/>
      <c r="O8" s="8"/>
      <c r="P8" s="8"/>
      <c r="Q8" s="8"/>
      <c r="R8" s="8"/>
      <c r="S8" s="61"/>
      <c r="T8" s="8"/>
      <c r="U8" s="8"/>
      <c r="V8" s="75"/>
      <c r="W8" s="75"/>
    </row>
    <row r="9" spans="1:26" s="12" customFormat="1" x14ac:dyDescent="0.25">
      <c r="A9" s="57" t="str">
        <f>IF(INTRO!$E$34&lt;&gt;0,INTRO!$E$34,"")</f>
        <v>Angola</v>
      </c>
      <c r="B9" s="128" t="s">
        <v>124</v>
      </c>
      <c r="C9" s="129" t="s">
        <v>125</v>
      </c>
      <c r="D9" s="130">
        <v>21808</v>
      </c>
      <c r="E9" s="20">
        <f>IF(INTRO!$E$48="","",ROUND($D9*INTRO!$E$48,0))</f>
        <v>3271</v>
      </c>
      <c r="F9" s="20">
        <f>IF(INTRO!$E$49="","",ROUND($D9*INTRO!$E$49,0))</f>
        <v>6106</v>
      </c>
      <c r="G9" s="20">
        <f>IF(INTRO!$E$50="","",ROUND($D9*INTRO!$E$50,0))</f>
        <v>11558</v>
      </c>
      <c r="H9" s="55">
        <v>4</v>
      </c>
      <c r="I9" s="56">
        <v>4</v>
      </c>
      <c r="J9" s="56">
        <v>3</v>
      </c>
      <c r="K9" s="62">
        <v>2</v>
      </c>
      <c r="L9" s="29" t="str">
        <f>IF(INTRO!$E$38="Endemic", IF($H9&gt;0, IF($H9=4,"Unknown", IF($H9=99,"Stopped", $D9)), 0),"Not required")</f>
        <v>Unknown</v>
      </c>
      <c r="M9" s="29" t="str">
        <f>IF(INTRO!$E$40="Endemic", IF($I9&gt;0, IF($I9=4,"Unknown",IF($I9=99,"Stopped", $D9)), 0),"Not required")</f>
        <v>Unknown</v>
      </c>
      <c r="N9" s="29">
        <f>IF(INTRO!$E$42="Endemic", IF(AND($J9&gt;1,$J9&lt;5), IF($J9=4, "Unknown", E9+F9), 0),"Not required")</f>
        <v>9377</v>
      </c>
      <c r="O9" s="29">
        <f>IF(INTRO!$E$44="Endemic", IF(AND($K9&gt;0,$K9&lt;5), IF($K9=4,"Unknown", IF($K9=1, $F9*0.33, IF($K9=2, $F9*0.5+$G9*0.2, SUM(F9:G9)))), 0),"Not required")</f>
        <v>5364.6</v>
      </c>
      <c r="P9" s="55"/>
      <c r="Q9" s="56"/>
      <c r="R9" s="56"/>
      <c r="S9" s="62"/>
      <c r="T9" s="59"/>
      <c r="U9" s="100"/>
      <c r="V9" s="102"/>
      <c r="W9" s="102"/>
      <c r="X9" s="135">
        <v>2049</v>
      </c>
      <c r="Y9" s="135" t="s">
        <v>298</v>
      </c>
      <c r="Z9" s="12" t="b">
        <f>Y9=C9</f>
        <v>1</v>
      </c>
    </row>
    <row r="10" spans="1:26" s="12" customFormat="1" x14ac:dyDescent="0.25">
      <c r="A10" s="57" t="str">
        <f>IF(INTRO!$E$34&lt;&gt;0,INTRO!$E$34,"")</f>
        <v>Angola</v>
      </c>
      <c r="B10" s="128" t="s">
        <v>124</v>
      </c>
      <c r="C10" s="129" t="s">
        <v>126</v>
      </c>
      <c r="D10" s="130">
        <v>16047</v>
      </c>
      <c r="E10" s="20">
        <f>IF(INTRO!$E$48="","",ROUND($D10*INTRO!$E$48,0))</f>
        <v>2407</v>
      </c>
      <c r="F10" s="20">
        <f>IF(INTRO!$E$49="","",ROUND($D10*INTRO!$E$49,0))</f>
        <v>4493</v>
      </c>
      <c r="G10" s="20">
        <f>IF(INTRO!$E$50="","",ROUND($D10*INTRO!$E$50,0))</f>
        <v>8505</v>
      </c>
      <c r="H10" s="55">
        <v>4</v>
      </c>
      <c r="I10" s="56">
        <v>1</v>
      </c>
      <c r="J10" s="56">
        <v>3</v>
      </c>
      <c r="K10" s="62">
        <v>2</v>
      </c>
      <c r="L10" s="29" t="str">
        <f>IF(INTRO!$E$38="Endemic", IF($H10&gt;0, IF($H10=4,"Unknown", IF($H10=99,"Stopped", $D10)), 0),"Not required")</f>
        <v>Unknown</v>
      </c>
      <c r="M10" s="29">
        <f>IF(INTRO!$E$40="Endemic", IF($I10&gt;0, IF($I10=4,"Unknown",IF($I10=99,"Stopped", $D10)), 0),"Not required")</f>
        <v>16047</v>
      </c>
      <c r="N10" s="29">
        <f>IF(INTRO!$E$42="Endemic", IF(AND($J10&gt;1,$J10&lt;5), IF($J10=4, "Unknown", E10+F10), 0),"Not required")</f>
        <v>6900</v>
      </c>
      <c r="O10" s="29">
        <f>IF(INTRO!$E$44="Endemic", IF(AND($K10&gt;0,$K10&lt;5), IF($K10=4,"Unknown", IF($K10=1, $F10*0.33, IF($K10=2, $F10*0.5+$G10*0.2, SUM(F10:G10)))), 0),"Not required")</f>
        <v>3947.5</v>
      </c>
      <c r="P10" s="55"/>
      <c r="Q10" s="56"/>
      <c r="R10" s="56"/>
      <c r="S10" s="62"/>
      <c r="T10" s="59"/>
      <c r="U10" s="100"/>
      <c r="V10" s="102"/>
      <c r="W10" s="102"/>
      <c r="X10" s="135">
        <v>2088</v>
      </c>
      <c r="Y10" s="135" t="s">
        <v>299</v>
      </c>
      <c r="Z10" s="12" t="b">
        <f t="shared" ref="Z10:Z73" si="0">Y10=C10</f>
        <v>1</v>
      </c>
    </row>
    <row r="11" spans="1:26" s="12" customFormat="1" x14ac:dyDescent="0.25">
      <c r="A11" s="57" t="str">
        <f>IF(INTRO!$E$34&lt;&gt;0,INTRO!$E$34,"")</f>
        <v>Angola</v>
      </c>
      <c r="B11" s="128" t="s">
        <v>124</v>
      </c>
      <c r="C11" s="129" t="s">
        <v>127</v>
      </c>
      <c r="D11" s="130">
        <v>217929</v>
      </c>
      <c r="E11" s="20">
        <f>IF(INTRO!$E$48="","",ROUND($D11*INTRO!$E$48,0))</f>
        <v>32689</v>
      </c>
      <c r="F11" s="20">
        <f>IF(INTRO!$E$49="","",ROUND($D11*INTRO!$E$49,0))</f>
        <v>61020</v>
      </c>
      <c r="G11" s="20">
        <f>IF(INTRO!$E$50="","",ROUND($D11*INTRO!$E$50,0))</f>
        <v>115502</v>
      </c>
      <c r="H11" s="55">
        <v>4</v>
      </c>
      <c r="I11" s="56">
        <v>1</v>
      </c>
      <c r="J11" s="56">
        <v>3</v>
      </c>
      <c r="K11" s="62">
        <v>2</v>
      </c>
      <c r="L11" s="29" t="str">
        <f>IF(INTRO!$E$38="Endemic", IF($H11&gt;0, IF($H11=4,"Unknown", IF($H11=99,"Stopped", $D11)), 0),"Not required")</f>
        <v>Unknown</v>
      </c>
      <c r="M11" s="29">
        <f>IF(INTRO!$E$40="Endemic", IF($I11&gt;0, IF($I11=4,"Unknown",IF($I11=99,"Stopped", $D11)), 0),"Not required")</f>
        <v>217929</v>
      </c>
      <c r="N11" s="29">
        <f>IF(INTRO!$E$42="Endemic", IF(AND($J11&gt;1,$J11&lt;5), IF($J11=4, "Unknown", E11+F11), 0),"Not required")</f>
        <v>93709</v>
      </c>
      <c r="O11" s="29">
        <f>IF(INTRO!$E$44="Endemic", IF(AND($K11&gt;0,$K11&lt;5), IF($K11=4,"Unknown", IF($K11=1, $F11*0.33, IF($K11=2, $F11*0.5+$G11*0.2, SUM(F11:G11)))), 0),"Not required")</f>
        <v>53610.400000000001</v>
      </c>
      <c r="P11" s="55"/>
      <c r="Q11" s="56"/>
      <c r="R11" s="56"/>
      <c r="S11" s="62"/>
      <c r="T11" s="59"/>
      <c r="U11" s="100"/>
      <c r="V11" s="102"/>
      <c r="W11" s="102"/>
      <c r="X11" s="135">
        <v>2050</v>
      </c>
      <c r="Y11" s="135" t="s">
        <v>300</v>
      </c>
      <c r="Z11" s="12" t="b">
        <f t="shared" si="0"/>
        <v>1</v>
      </c>
    </row>
    <row r="12" spans="1:26" s="12" customFormat="1" x14ac:dyDescent="0.25">
      <c r="A12" s="57" t="str">
        <f>IF(INTRO!$E$34&lt;&gt;0,INTRO!$E$34,"")</f>
        <v>Angola</v>
      </c>
      <c r="B12" s="128" t="s">
        <v>124</v>
      </c>
      <c r="C12" s="129" t="s">
        <v>128</v>
      </c>
      <c r="D12" s="130">
        <v>28202</v>
      </c>
      <c r="E12" s="20">
        <f>IF(INTRO!$E$48="","",ROUND($D12*INTRO!$E$48,0))</f>
        <v>4230</v>
      </c>
      <c r="F12" s="20">
        <f>IF(INTRO!$E$49="","",ROUND($D12*INTRO!$E$49,0))</f>
        <v>7897</v>
      </c>
      <c r="G12" s="20">
        <f>IF(INTRO!$E$50="","",ROUND($D12*INTRO!$E$50,0))</f>
        <v>14947</v>
      </c>
      <c r="H12" s="55">
        <v>4</v>
      </c>
      <c r="I12" s="56">
        <v>1</v>
      </c>
      <c r="J12" s="56">
        <v>3</v>
      </c>
      <c r="K12" s="62">
        <v>2</v>
      </c>
      <c r="L12" s="29" t="str">
        <f>IF(INTRO!$E$38="Endemic", IF($H12&gt;0, IF($H12=4,"Unknown", IF($H12=99,"Stopped", $D12)), 0),"Not required")</f>
        <v>Unknown</v>
      </c>
      <c r="M12" s="29">
        <f>IF(INTRO!$E$40="Endemic", IF($I12&gt;0, IF($I12=4,"Unknown",IF($I12=99,"Stopped", $D12)), 0),"Not required")</f>
        <v>28202</v>
      </c>
      <c r="N12" s="29">
        <f>IF(INTRO!$E$42="Endemic", IF(AND($J12&gt;1,$J12&lt;5), IF($J12=4, "Unknown", E12+F12), 0),"Not required")</f>
        <v>12127</v>
      </c>
      <c r="O12" s="29">
        <f>IF(INTRO!$E$44="Endemic", IF(AND($K12&gt;0,$K12&lt;5), IF($K12=4,"Unknown", IF($K12=1, $F12*0.33, IF($K12=2, $F12*0.5+$G12*0.2, SUM(F12:G12)))), 0),"Not required")</f>
        <v>6937.9</v>
      </c>
      <c r="P12" s="55"/>
      <c r="Q12" s="56"/>
      <c r="R12" s="56"/>
      <c r="S12" s="62"/>
      <c r="T12" s="59"/>
      <c r="U12" s="100"/>
      <c r="V12" s="102"/>
      <c r="W12" s="102"/>
      <c r="X12" s="135">
        <v>2089</v>
      </c>
      <c r="Y12" s="135" t="s">
        <v>301</v>
      </c>
      <c r="Z12" s="12" t="b">
        <f t="shared" si="0"/>
        <v>1</v>
      </c>
    </row>
    <row r="13" spans="1:26" s="12" customFormat="1" x14ac:dyDescent="0.25">
      <c r="A13" s="57" t="str">
        <f>IF(INTRO!$E$34&lt;&gt;0,INTRO!$E$34,"")</f>
        <v>Angola</v>
      </c>
      <c r="B13" s="128" t="s">
        <v>124</v>
      </c>
      <c r="C13" s="129" t="s">
        <v>129</v>
      </c>
      <c r="D13" s="130">
        <v>61024</v>
      </c>
      <c r="E13" s="20">
        <f>IF(INTRO!$E$48="","",ROUND($D13*INTRO!$E$48,0))</f>
        <v>9154</v>
      </c>
      <c r="F13" s="20">
        <f>IF(INTRO!$E$49="","",ROUND($D13*INTRO!$E$49,0))</f>
        <v>17087</v>
      </c>
      <c r="G13" s="20">
        <f>IF(INTRO!$E$50="","",ROUND($D13*INTRO!$E$50,0))</f>
        <v>32343</v>
      </c>
      <c r="H13" s="55">
        <v>4</v>
      </c>
      <c r="I13" s="56">
        <v>4</v>
      </c>
      <c r="J13" s="56">
        <v>3</v>
      </c>
      <c r="K13" s="62">
        <v>2</v>
      </c>
      <c r="L13" s="29" t="str">
        <f>IF(INTRO!$E$38="Endemic", IF($H13&gt;0, IF($H13=4,"Unknown", IF($H13=99,"Stopped", $D13)), 0),"Not required")</f>
        <v>Unknown</v>
      </c>
      <c r="M13" s="29" t="str">
        <f>IF(INTRO!$E$40="Endemic", IF($I13&gt;0, IF($I13=4,"Unknown",IF($I13=99,"Stopped", $D13)), 0),"Not required")</f>
        <v>Unknown</v>
      </c>
      <c r="N13" s="29">
        <f>IF(INTRO!$E$42="Endemic", IF(AND($J13&gt;1,$J13&lt;5), IF($J13=4, "Unknown", E13+F13), 0),"Not required")</f>
        <v>26241</v>
      </c>
      <c r="O13" s="29">
        <f>IF(INTRO!$E$44="Endemic", IF(AND($K13&gt;0,$K13&lt;5), IF($K13=4,"Unknown", IF($K13=1, $F13*0.33, IF($K13=2, $F13*0.5+$G13*0.2, SUM(F13:G13)))), 0),"Not required")</f>
        <v>15012.1</v>
      </c>
      <c r="P13" s="55"/>
      <c r="Q13" s="56"/>
      <c r="R13" s="56"/>
      <c r="S13" s="62"/>
      <c r="T13" s="59"/>
      <c r="U13" s="100"/>
      <c r="V13" s="102"/>
      <c r="W13" s="102"/>
      <c r="X13" s="135">
        <v>2053</v>
      </c>
      <c r="Y13" s="135" t="s">
        <v>302</v>
      </c>
      <c r="Z13" s="12" t="b">
        <f t="shared" si="0"/>
        <v>1</v>
      </c>
    </row>
    <row r="14" spans="1:26" s="12" customFormat="1" x14ac:dyDescent="0.25">
      <c r="A14" s="57" t="str">
        <f>IF(INTRO!$E$34&lt;&gt;0,INTRO!$E$34,"")</f>
        <v>Angola</v>
      </c>
      <c r="B14" s="128" t="s">
        <v>124</v>
      </c>
      <c r="C14" s="129" t="s">
        <v>130</v>
      </c>
      <c r="D14" s="130">
        <v>6571</v>
      </c>
      <c r="E14" s="20">
        <f>IF(INTRO!$E$48="","",ROUND($D14*INTRO!$E$48,0))</f>
        <v>986</v>
      </c>
      <c r="F14" s="20">
        <f>IF(INTRO!$E$49="","",ROUND($D14*INTRO!$E$49,0))</f>
        <v>1840</v>
      </c>
      <c r="G14" s="20">
        <f>IF(INTRO!$E$50="","",ROUND($D14*INTRO!$E$50,0))</f>
        <v>3483</v>
      </c>
      <c r="H14" s="55">
        <v>4</v>
      </c>
      <c r="I14" s="56">
        <v>1</v>
      </c>
      <c r="J14" s="56">
        <v>3</v>
      </c>
      <c r="K14" s="62">
        <v>2</v>
      </c>
      <c r="L14" s="29" t="str">
        <f>IF(INTRO!$E$38="Endemic", IF($H14&gt;0, IF($H14=4,"Unknown", IF($H14=99,"Stopped", $D14)), 0),"Not required")</f>
        <v>Unknown</v>
      </c>
      <c r="M14" s="29">
        <f>IF(INTRO!$E$40="Endemic", IF($I14&gt;0, IF($I14=4,"Unknown",IF($I14=99,"Stopped", $D14)), 0),"Not required")</f>
        <v>6571</v>
      </c>
      <c r="N14" s="29">
        <f>IF(INTRO!$E$42="Endemic", IF(AND($J14&gt;1,$J14&lt;5), IF($J14=4, "Unknown", E14+F14), 0),"Not required")</f>
        <v>2826</v>
      </c>
      <c r="O14" s="29">
        <f>IF(INTRO!$E$44="Endemic", IF(AND($K14&gt;0,$K14&lt;5), IF($K14=4,"Unknown", IF($K14=1, $F14*0.33, IF($K14=2, $F14*0.5+$G14*0.2, SUM(F14:G14)))), 0),"Not required")</f>
        <v>1616.6</v>
      </c>
      <c r="P14" s="55"/>
      <c r="Q14" s="56"/>
      <c r="R14" s="56"/>
      <c r="S14" s="62"/>
      <c r="T14" s="59"/>
      <c r="U14" s="100"/>
      <c r="V14" s="102"/>
      <c r="W14" s="102"/>
      <c r="X14" s="135">
        <v>2096</v>
      </c>
      <c r="Y14" s="135" t="s">
        <v>303</v>
      </c>
      <c r="Z14" s="12" t="b">
        <f t="shared" si="0"/>
        <v>1</v>
      </c>
    </row>
    <row r="15" spans="1:26" s="12" customFormat="1" x14ac:dyDescent="0.25">
      <c r="A15" s="57" t="str">
        <f>IF(INTRO!$E$34&lt;&gt;0,INTRO!$E$34,"")</f>
        <v>Angola</v>
      </c>
      <c r="B15" s="128" t="s">
        <v>131</v>
      </c>
      <c r="C15" s="129" t="s">
        <v>132</v>
      </c>
      <c r="D15" s="130">
        <v>102989</v>
      </c>
      <c r="E15" s="20">
        <f>IF(INTRO!$E$48="","",ROUND($D15*INTRO!$E$48,0))</f>
        <v>15448</v>
      </c>
      <c r="F15" s="20">
        <f>IF(INTRO!$E$49="","",ROUND($D15*INTRO!$E$49,0))</f>
        <v>28837</v>
      </c>
      <c r="G15" s="20">
        <f>IF(INTRO!$E$50="","",ROUND($D15*INTRO!$E$50,0))</f>
        <v>54584</v>
      </c>
      <c r="H15" s="55">
        <v>4</v>
      </c>
      <c r="I15" s="56">
        <v>1</v>
      </c>
      <c r="J15" s="56">
        <v>2</v>
      </c>
      <c r="K15" s="62">
        <v>2</v>
      </c>
      <c r="L15" s="29" t="str">
        <f>IF(INTRO!$E$38="Endemic", IF($H15&gt;0, IF($H15=4,"Unknown", IF($H15=99,"Stopped", $D15)), 0),"Not required")</f>
        <v>Unknown</v>
      </c>
      <c r="M15" s="29">
        <f>IF(INTRO!$E$40="Endemic", IF($I15&gt;0, IF($I15=4,"Unknown",IF($I15=99,"Stopped", $D15)), 0),"Not required")</f>
        <v>102989</v>
      </c>
      <c r="N15" s="29">
        <f>IF(INTRO!$E$42="Endemic", IF(AND($J15&gt;1,$J15&lt;5), IF($J15=4, "Unknown", E15+F15), 0),"Not required")</f>
        <v>44285</v>
      </c>
      <c r="O15" s="29">
        <f>IF(INTRO!$E$44="Endemic", IF(AND($K15&gt;0,$K15&lt;5), IF($K15=4,"Unknown", IF($K15=1, $F15*0.33, IF($K15=2, $F15*0.5+$G15*0.2, SUM(F15:G15)))), 0),"Not required")</f>
        <v>25335.300000000003</v>
      </c>
      <c r="P15" s="55"/>
      <c r="Q15" s="56"/>
      <c r="R15" s="56"/>
      <c r="S15" s="62"/>
      <c r="T15" s="59"/>
      <c r="U15" s="100"/>
      <c r="V15" s="102"/>
      <c r="W15" s="102"/>
      <c r="X15" s="135">
        <v>2054</v>
      </c>
      <c r="Y15" s="135" t="s">
        <v>304</v>
      </c>
      <c r="Z15" s="12" t="b">
        <f t="shared" si="0"/>
        <v>1</v>
      </c>
    </row>
    <row r="16" spans="1:26" s="12" customFormat="1" x14ac:dyDescent="0.25">
      <c r="A16" s="57" t="str">
        <f>IF(INTRO!$E$34&lt;&gt;0,INTRO!$E$34,"")</f>
        <v>Angola</v>
      </c>
      <c r="B16" s="128" t="s">
        <v>131</v>
      </c>
      <c r="C16" s="129" t="s">
        <v>133</v>
      </c>
      <c r="D16" s="130">
        <v>99321</v>
      </c>
      <c r="E16" s="20">
        <f>IF(INTRO!$E$48="","",ROUND($D16*INTRO!$E$48,0))</f>
        <v>14898</v>
      </c>
      <c r="F16" s="20">
        <f>IF(INTRO!$E$49="","",ROUND($D16*INTRO!$E$49,0))</f>
        <v>27810</v>
      </c>
      <c r="G16" s="20">
        <f>IF(INTRO!$E$50="","",ROUND($D16*INTRO!$E$50,0))</f>
        <v>52640</v>
      </c>
      <c r="H16" s="55">
        <v>4</v>
      </c>
      <c r="I16" s="56">
        <v>1</v>
      </c>
      <c r="J16" s="56">
        <v>2</v>
      </c>
      <c r="K16" s="62">
        <v>2</v>
      </c>
      <c r="L16" s="29" t="str">
        <f>IF(INTRO!$E$38="Endemic", IF($H16&gt;0, IF($H16=4,"Unknown", IF($H16=99,"Stopped", $D16)), 0),"Not required")</f>
        <v>Unknown</v>
      </c>
      <c r="M16" s="29">
        <f>IF(INTRO!$E$40="Endemic", IF($I16&gt;0, IF($I16=4,"Unknown",IF($I16=99,"Stopped", $D16)), 0),"Not required")</f>
        <v>99321</v>
      </c>
      <c r="N16" s="29">
        <f>IF(INTRO!$E$42="Endemic", IF(AND($J16&gt;1,$J16&lt;5), IF($J16=4, "Unknown", E16+F16), 0),"Not required")</f>
        <v>42708</v>
      </c>
      <c r="O16" s="29">
        <f>IF(INTRO!$E$44="Endemic", IF(AND($K16&gt;0,$K16&lt;5), IF($K16=4,"Unknown", IF($K16=1, $F16*0.33, IF($K16=2, $F16*0.5+$G16*0.2, SUM(F16:G16)))), 0),"Not required")</f>
        <v>24433</v>
      </c>
      <c r="P16" s="55"/>
      <c r="Q16" s="56"/>
      <c r="R16" s="56"/>
      <c r="S16" s="62"/>
      <c r="T16" s="59"/>
      <c r="U16" s="100"/>
      <c r="V16" s="102"/>
      <c r="W16" s="102"/>
      <c r="X16" s="135">
        <v>2055</v>
      </c>
      <c r="Y16" s="135" t="s">
        <v>305</v>
      </c>
      <c r="Z16" s="12" t="b">
        <f t="shared" si="0"/>
        <v>1</v>
      </c>
    </row>
    <row r="17" spans="1:26" s="12" customFormat="1" x14ac:dyDescent="0.25">
      <c r="A17" s="57" t="str">
        <f>IF(INTRO!$E$34&lt;&gt;0,INTRO!$E$34,"")</f>
        <v>Angola</v>
      </c>
      <c r="B17" s="128" t="s">
        <v>131</v>
      </c>
      <c r="C17" s="129" t="s">
        <v>131</v>
      </c>
      <c r="D17" s="130">
        <v>513441</v>
      </c>
      <c r="E17" s="20">
        <f>IF(INTRO!$E$48="","",ROUND($D17*INTRO!$E$48,0))</f>
        <v>77016</v>
      </c>
      <c r="F17" s="20">
        <f>IF(INTRO!$E$49="","",ROUND($D17*INTRO!$E$49,0))</f>
        <v>143763</v>
      </c>
      <c r="G17" s="20">
        <f>IF(INTRO!$E$50="","",ROUND($D17*INTRO!$E$50,0))</f>
        <v>272124</v>
      </c>
      <c r="H17" s="55">
        <v>4</v>
      </c>
      <c r="I17" s="56">
        <v>4</v>
      </c>
      <c r="J17" s="56">
        <v>2</v>
      </c>
      <c r="K17" s="62">
        <v>2</v>
      </c>
      <c r="L17" s="29" t="str">
        <f>IF(INTRO!$E$38="Endemic", IF($H17&gt;0, IF($H17=4,"Unknown", IF($H17=99,"Stopped", $D17)), 0),"Not required")</f>
        <v>Unknown</v>
      </c>
      <c r="M17" s="29" t="str">
        <f>IF(INTRO!$E$40="Endemic", IF($I17&gt;0, IF($I17=4,"Unknown",IF($I17=99,"Stopped", $D17)), 0),"Not required")</f>
        <v>Unknown</v>
      </c>
      <c r="N17" s="29">
        <f>IF(INTRO!$E$42="Endemic", IF(AND($J17&gt;1,$J17&lt;5), IF($J17=4, "Unknown", E17+F17), 0),"Not required")</f>
        <v>220779</v>
      </c>
      <c r="O17" s="29">
        <f>IF(INTRO!$E$44="Endemic", IF(AND($K17&gt;0,$K17&lt;5), IF($K17=4,"Unknown", IF($K17=1, $F17*0.33, IF($K17=2, $F17*0.5+$G17*0.2, SUM(F17:G17)))), 0),"Not required")</f>
        <v>126306.3</v>
      </c>
      <c r="P17" s="55"/>
      <c r="Q17" s="56"/>
      <c r="R17" s="56"/>
      <c r="S17" s="62"/>
      <c r="T17" s="59"/>
      <c r="U17" s="100"/>
      <c r="V17" s="102"/>
      <c r="W17" s="102"/>
      <c r="X17" s="135">
        <v>2056</v>
      </c>
      <c r="Y17" s="135" t="s">
        <v>306</v>
      </c>
      <c r="Z17" s="12" t="b">
        <f t="shared" si="0"/>
        <v>1</v>
      </c>
    </row>
    <row r="18" spans="1:26" s="12" customFormat="1" x14ac:dyDescent="0.25">
      <c r="A18" s="57" t="str">
        <f>IF(INTRO!$E$34&lt;&gt;0,INTRO!$E$34,"")</f>
        <v>Angola</v>
      </c>
      <c r="B18" s="128" t="s">
        <v>131</v>
      </c>
      <c r="C18" s="129" t="s">
        <v>134</v>
      </c>
      <c r="D18" s="130">
        <v>154446</v>
      </c>
      <c r="E18" s="20">
        <f>IF(INTRO!$E$48="","",ROUND($D18*INTRO!$E$48,0))</f>
        <v>23167</v>
      </c>
      <c r="F18" s="20">
        <f>IF(INTRO!$E$49="","",ROUND($D18*INTRO!$E$49,0))</f>
        <v>43245</v>
      </c>
      <c r="G18" s="20">
        <f>IF(INTRO!$E$50="","",ROUND($D18*INTRO!$E$50,0))</f>
        <v>81856</v>
      </c>
      <c r="H18" s="55">
        <v>4</v>
      </c>
      <c r="I18" s="56">
        <v>0</v>
      </c>
      <c r="J18" s="56">
        <v>2</v>
      </c>
      <c r="K18" s="62">
        <v>2</v>
      </c>
      <c r="L18" s="29" t="str">
        <f>IF(INTRO!$E$38="Endemic", IF($H18&gt;0, IF($H18=4,"Unknown", IF($H18=99,"Stopped", $D18)), 0),"Not required")</f>
        <v>Unknown</v>
      </c>
      <c r="M18" s="29">
        <f>IF(INTRO!$E$40="Endemic", IF($I18&gt;0, IF($I18=4,"Unknown",IF($I18=99,"Stopped", $D18)), 0),"Not required")</f>
        <v>0</v>
      </c>
      <c r="N18" s="29">
        <f>IF(INTRO!$E$42="Endemic", IF(AND($J18&gt;1,$J18&lt;5), IF($J18=4, "Unknown", E18+F18), 0),"Not required")</f>
        <v>66412</v>
      </c>
      <c r="O18" s="29">
        <f>IF(INTRO!$E$44="Endemic", IF(AND($K18&gt;0,$K18&lt;5), IF($K18=4,"Unknown", IF($K18=1, $F18*0.33, IF($K18=2, $F18*0.5+$G18*0.2, SUM(F18:G18)))), 0),"Not required")</f>
        <v>37993.699999999997</v>
      </c>
      <c r="P18" s="55"/>
      <c r="Q18" s="56"/>
      <c r="R18" s="56"/>
      <c r="S18" s="62"/>
      <c r="T18" s="59"/>
      <c r="U18" s="100"/>
      <c r="V18" s="102"/>
      <c r="W18" s="102"/>
      <c r="X18" s="135">
        <v>2057</v>
      </c>
      <c r="Y18" s="135" t="s">
        <v>307</v>
      </c>
      <c r="Z18" s="12" t="b">
        <f t="shared" si="0"/>
        <v>1</v>
      </c>
    </row>
    <row r="19" spans="1:26" s="12" customFormat="1" x14ac:dyDescent="0.25">
      <c r="A19" s="57" t="str">
        <f>IF(INTRO!$E$34&lt;&gt;0,INTRO!$E$34,"")</f>
        <v>Angola</v>
      </c>
      <c r="B19" s="128" t="s">
        <v>131</v>
      </c>
      <c r="C19" s="129" t="s">
        <v>135</v>
      </c>
      <c r="D19" s="130">
        <v>80715</v>
      </c>
      <c r="E19" s="20">
        <f>IF(INTRO!$E$48="","",ROUND($D19*INTRO!$E$48,0))</f>
        <v>12107</v>
      </c>
      <c r="F19" s="20">
        <f>IF(INTRO!$E$49="","",ROUND($D19*INTRO!$E$49,0))</f>
        <v>22600</v>
      </c>
      <c r="G19" s="20">
        <f>IF(INTRO!$E$50="","",ROUND($D19*INTRO!$E$50,0))</f>
        <v>42779</v>
      </c>
      <c r="H19" s="55">
        <v>4</v>
      </c>
      <c r="I19" s="56">
        <v>1</v>
      </c>
      <c r="J19" s="56">
        <v>2</v>
      </c>
      <c r="K19" s="62">
        <v>2</v>
      </c>
      <c r="L19" s="29" t="str">
        <f>IF(INTRO!$E$38="Endemic", IF($H19&gt;0, IF($H19=4,"Unknown", IF($H19=99,"Stopped", $D19)), 0),"Not required")</f>
        <v>Unknown</v>
      </c>
      <c r="M19" s="29">
        <f>IF(INTRO!$E$40="Endemic", IF($I19&gt;0, IF($I19=4,"Unknown",IF($I19=99,"Stopped", $D19)), 0),"Not required")</f>
        <v>80715</v>
      </c>
      <c r="N19" s="29">
        <f>IF(INTRO!$E$42="Endemic", IF(AND($J19&gt;1,$J19&lt;5), IF($J19=4, "Unknown", E19+F19), 0),"Not required")</f>
        <v>34707</v>
      </c>
      <c r="O19" s="29">
        <f>IF(INTRO!$E$44="Endemic", IF(AND($K19&gt;0,$K19&lt;5), IF($K19=4,"Unknown", IF($K19=1, $F19*0.33, IF($K19=2, $F19*0.5+$G19*0.2, SUM(F19:G19)))), 0),"Not required")</f>
        <v>19855.800000000003</v>
      </c>
      <c r="P19" s="55"/>
      <c r="Q19" s="56"/>
      <c r="R19" s="56"/>
      <c r="S19" s="62"/>
      <c r="T19" s="59"/>
      <c r="U19" s="100"/>
      <c r="V19" s="102"/>
      <c r="W19" s="102"/>
      <c r="X19" s="135">
        <v>2061</v>
      </c>
      <c r="Y19" s="135" t="s">
        <v>308</v>
      </c>
      <c r="Z19" s="12" t="b">
        <f t="shared" si="0"/>
        <v>1</v>
      </c>
    </row>
    <row r="20" spans="1:26" s="12" customFormat="1" x14ac:dyDescent="0.25">
      <c r="A20" s="57" t="str">
        <f>IF(INTRO!$E$34&lt;&gt;0,INTRO!$E$34,"")</f>
        <v>Angola</v>
      </c>
      <c r="B20" s="128" t="s">
        <v>131</v>
      </c>
      <c r="C20" s="129" t="s">
        <v>136</v>
      </c>
      <c r="D20" s="130">
        <v>167625</v>
      </c>
      <c r="E20" s="20">
        <f>IF(INTRO!$E$48="","",ROUND($D20*INTRO!$E$48,0))</f>
        <v>25144</v>
      </c>
      <c r="F20" s="20">
        <f>IF(INTRO!$E$49="","",ROUND($D20*INTRO!$E$49,0))</f>
        <v>46935</v>
      </c>
      <c r="G20" s="20">
        <f>IF(INTRO!$E$50="","",ROUND($D20*INTRO!$E$50,0))</f>
        <v>88841</v>
      </c>
      <c r="H20" s="55">
        <v>4</v>
      </c>
      <c r="I20" s="56">
        <v>0</v>
      </c>
      <c r="J20" s="56">
        <v>2</v>
      </c>
      <c r="K20" s="62">
        <v>2</v>
      </c>
      <c r="L20" s="29" t="str">
        <f>IF(INTRO!$E$38="Endemic", IF($H20&gt;0, IF($H20=4,"Unknown", IF($H20=99,"Stopped", $D20)), 0),"Not required")</f>
        <v>Unknown</v>
      </c>
      <c r="M20" s="29">
        <f>IF(INTRO!$E$40="Endemic", IF($I20&gt;0, IF($I20=4,"Unknown",IF($I20=99,"Stopped", $D20)), 0),"Not required")</f>
        <v>0</v>
      </c>
      <c r="N20" s="29">
        <f>IF(INTRO!$E$42="Endemic", IF(AND($J20&gt;1,$J20&lt;5), IF($J20=4, "Unknown", E20+F20), 0),"Not required")</f>
        <v>72079</v>
      </c>
      <c r="O20" s="29">
        <f>IF(INTRO!$E$44="Endemic", IF(AND($K20&gt;0,$K20&lt;5), IF($K20=4,"Unknown", IF($K20=1, $F20*0.33, IF($K20=2, $F20*0.5+$G20*0.2, SUM(F20:G20)))), 0),"Not required")</f>
        <v>41235.699999999997</v>
      </c>
      <c r="P20" s="55"/>
      <c r="Q20" s="56"/>
      <c r="R20" s="56"/>
      <c r="S20" s="62"/>
      <c r="T20" s="59"/>
      <c r="U20" s="100"/>
      <c r="V20" s="102"/>
      <c r="W20" s="102"/>
      <c r="X20" s="135">
        <v>2216</v>
      </c>
      <c r="Y20" s="135" t="s">
        <v>136</v>
      </c>
      <c r="Z20" s="12" t="b">
        <f t="shared" si="0"/>
        <v>1</v>
      </c>
    </row>
    <row r="21" spans="1:26" s="12" customFormat="1" x14ac:dyDescent="0.25">
      <c r="A21" s="57" t="str">
        <f>IF(INTRO!$E$34&lt;&gt;0,INTRO!$E$34,"")</f>
        <v>Angola</v>
      </c>
      <c r="B21" s="128" t="s">
        <v>131</v>
      </c>
      <c r="C21" s="129" t="s">
        <v>137</v>
      </c>
      <c r="D21" s="130">
        <v>81476</v>
      </c>
      <c r="E21" s="20">
        <f>IF(INTRO!$E$48="","",ROUND($D21*INTRO!$E$48,0))</f>
        <v>12221</v>
      </c>
      <c r="F21" s="20">
        <f>IF(INTRO!$E$49="","",ROUND($D21*INTRO!$E$49,0))</f>
        <v>22813</v>
      </c>
      <c r="G21" s="20">
        <f>IF(INTRO!$E$50="","",ROUND($D21*INTRO!$E$50,0))</f>
        <v>43182</v>
      </c>
      <c r="H21" s="55">
        <v>4</v>
      </c>
      <c r="I21" s="56">
        <v>1</v>
      </c>
      <c r="J21" s="56">
        <v>2</v>
      </c>
      <c r="K21" s="62">
        <v>2</v>
      </c>
      <c r="L21" s="29" t="str">
        <f>IF(INTRO!$E$38="Endemic", IF($H21&gt;0, IF($H21=4,"Unknown", IF($H21=99,"Stopped", $D21)), 0),"Not required")</f>
        <v>Unknown</v>
      </c>
      <c r="M21" s="29">
        <f>IF(INTRO!$E$40="Endemic", IF($I21&gt;0, IF($I21=4,"Unknown",IF($I21=99,"Stopped", $D21)), 0),"Not required")</f>
        <v>81476</v>
      </c>
      <c r="N21" s="29">
        <f>IF(INTRO!$E$42="Endemic", IF(AND($J21&gt;1,$J21&lt;5), IF($J21=4, "Unknown", E21+F21), 0),"Not required")</f>
        <v>35034</v>
      </c>
      <c r="O21" s="29">
        <f>IF(INTRO!$E$44="Endemic", IF(AND($K21&gt;0,$K21&lt;5), IF($K21=4,"Unknown", IF($K21=1, $F21*0.33, IF($K21=2, $F21*0.5+$G21*0.2, SUM(F21:G21)))), 0),"Not required")</f>
        <v>20042.900000000001</v>
      </c>
      <c r="P21" s="55"/>
      <c r="Q21" s="56"/>
      <c r="R21" s="56"/>
      <c r="S21" s="62"/>
      <c r="T21" s="59"/>
      <c r="U21" s="100"/>
      <c r="V21" s="102"/>
      <c r="W21" s="102"/>
      <c r="X21" s="135">
        <v>2058</v>
      </c>
      <c r="Y21" s="136" t="s">
        <v>309</v>
      </c>
      <c r="Z21" s="12" t="b">
        <f t="shared" si="0"/>
        <v>1</v>
      </c>
    </row>
    <row r="22" spans="1:26" s="12" customFormat="1" x14ac:dyDescent="0.25">
      <c r="A22" s="57" t="str">
        <f>IF(INTRO!$E$34&lt;&gt;0,INTRO!$E$34,"")</f>
        <v>Angola</v>
      </c>
      <c r="B22" s="128" t="s">
        <v>131</v>
      </c>
      <c r="C22" s="129" t="s">
        <v>138</v>
      </c>
      <c r="D22" s="130">
        <v>287931</v>
      </c>
      <c r="E22" s="20">
        <f>IF(INTRO!$E$48="","",ROUND($D22*INTRO!$E$48,0))</f>
        <v>43190</v>
      </c>
      <c r="F22" s="20">
        <f>IF(INTRO!$E$49="","",ROUND($D22*INTRO!$E$49,0))</f>
        <v>80621</v>
      </c>
      <c r="G22" s="20">
        <f>IF(INTRO!$E$50="","",ROUND($D22*INTRO!$E$50,0))</f>
        <v>152603</v>
      </c>
      <c r="H22" s="55">
        <v>4</v>
      </c>
      <c r="I22" s="56">
        <v>1</v>
      </c>
      <c r="J22" s="56">
        <v>2</v>
      </c>
      <c r="K22" s="62">
        <v>2</v>
      </c>
      <c r="L22" s="29" t="str">
        <f>IF(INTRO!$E$38="Endemic", IF($H22&gt;0, IF($H22=4,"Unknown", IF($H22=99,"Stopped", $D22)), 0),"Not required")</f>
        <v>Unknown</v>
      </c>
      <c r="M22" s="29">
        <f>IF(INTRO!$E$40="Endemic", IF($I22&gt;0, IF($I22=4,"Unknown",IF($I22=99,"Stopped", $D22)), 0),"Not required")</f>
        <v>287931</v>
      </c>
      <c r="N22" s="29">
        <f>IF(INTRO!$E$42="Endemic", IF(AND($J22&gt;1,$J22&lt;5), IF($J22=4, "Unknown", E22+F22), 0),"Not required")</f>
        <v>123811</v>
      </c>
      <c r="O22" s="29">
        <f>IF(INTRO!$E$44="Endemic", IF(AND($K22&gt;0,$K22&lt;5), IF($K22=4,"Unknown", IF($K22=1, $F22*0.33, IF($K22=2, $F22*0.5+$G22*0.2, SUM(F22:G22)))), 0),"Not required")</f>
        <v>70831.100000000006</v>
      </c>
      <c r="P22" s="55"/>
      <c r="Q22" s="56"/>
      <c r="R22" s="56"/>
      <c r="S22" s="62"/>
      <c r="T22" s="59"/>
      <c r="U22" s="100"/>
      <c r="V22" s="102"/>
      <c r="W22" s="102"/>
      <c r="X22" s="135">
        <v>2059</v>
      </c>
      <c r="Y22" s="135" t="s">
        <v>310</v>
      </c>
      <c r="Z22" s="12" t="b">
        <f t="shared" si="0"/>
        <v>1</v>
      </c>
    </row>
    <row r="23" spans="1:26" s="12" customFormat="1" x14ac:dyDescent="0.25">
      <c r="A23" s="57" t="str">
        <f>IF(INTRO!$E$34&lt;&gt;0,INTRO!$E$34,"")</f>
        <v>Angola</v>
      </c>
      <c r="B23" s="128" t="s">
        <v>131</v>
      </c>
      <c r="C23" s="129" t="s">
        <v>139</v>
      </c>
      <c r="D23" s="130">
        <v>224668</v>
      </c>
      <c r="E23" s="20">
        <f>IF(INTRO!$E$48="","",ROUND($D23*INTRO!$E$48,0))</f>
        <v>33700</v>
      </c>
      <c r="F23" s="20">
        <f>IF(INTRO!$E$49="","",ROUND($D23*INTRO!$E$49,0))</f>
        <v>62907</v>
      </c>
      <c r="G23" s="20">
        <f>IF(INTRO!$E$50="","",ROUND($D23*INTRO!$E$50,0))</f>
        <v>119074</v>
      </c>
      <c r="H23" s="55">
        <v>4</v>
      </c>
      <c r="I23" s="56">
        <v>0</v>
      </c>
      <c r="J23" s="56">
        <v>2</v>
      </c>
      <c r="K23" s="62">
        <v>2</v>
      </c>
      <c r="L23" s="29" t="str">
        <f>IF(INTRO!$E$38="Endemic", IF($H23&gt;0, IF($H23=4,"Unknown", IF($H23=99,"Stopped", $D23)), 0),"Not required")</f>
        <v>Unknown</v>
      </c>
      <c r="M23" s="29">
        <f>IF(INTRO!$E$40="Endemic", IF($I23&gt;0, IF($I23=4,"Unknown",IF($I23=99,"Stopped", $D23)), 0),"Not required")</f>
        <v>0</v>
      </c>
      <c r="N23" s="29">
        <f>IF(INTRO!$E$42="Endemic", IF(AND($J23&gt;1,$J23&lt;5), IF($J23=4, "Unknown", E23+F23), 0),"Not required")</f>
        <v>96607</v>
      </c>
      <c r="O23" s="29">
        <f>IF(INTRO!$E$44="Endemic", IF(AND($K23&gt;0,$K23&lt;5), IF($K23=4,"Unknown", IF($K23=1, $F23*0.33, IF($K23=2, $F23*0.5+$G23*0.2, SUM(F23:G23)))), 0),"Not required")</f>
        <v>55268.3</v>
      </c>
      <c r="P23" s="55"/>
      <c r="Q23" s="56"/>
      <c r="R23" s="56"/>
      <c r="S23" s="62"/>
      <c r="T23" s="59"/>
      <c r="U23" s="100"/>
      <c r="V23" s="102"/>
      <c r="W23" s="102"/>
      <c r="X23" s="135">
        <v>2060</v>
      </c>
      <c r="Y23" s="135" t="s">
        <v>311</v>
      </c>
      <c r="Z23" s="12" t="b">
        <f t="shared" si="0"/>
        <v>1</v>
      </c>
    </row>
    <row r="24" spans="1:26" s="12" customFormat="1" x14ac:dyDescent="0.25">
      <c r="A24" s="57" t="str">
        <f>IF(INTRO!$E$34&lt;&gt;0,INTRO!$E$34,"")</f>
        <v>Angola</v>
      </c>
      <c r="B24" s="128" t="s">
        <v>131</v>
      </c>
      <c r="C24" s="129" t="s">
        <v>140</v>
      </c>
      <c r="D24" s="130">
        <v>324050</v>
      </c>
      <c r="E24" s="20">
        <f>IF(INTRO!$E$48="","",ROUND($D24*INTRO!$E$48,0))</f>
        <v>48608</v>
      </c>
      <c r="F24" s="20">
        <f>IF(INTRO!$E$49="","",ROUND($D24*INTRO!$E$49,0))</f>
        <v>90734</v>
      </c>
      <c r="G24" s="20">
        <f>IF(INTRO!$E$50="","",ROUND($D24*INTRO!$E$50,0))</f>
        <v>171747</v>
      </c>
      <c r="H24" s="55">
        <v>4</v>
      </c>
      <c r="I24" s="56">
        <v>4</v>
      </c>
      <c r="J24" s="56">
        <v>2</v>
      </c>
      <c r="K24" s="62">
        <v>2</v>
      </c>
      <c r="L24" s="29" t="str">
        <f>IF(INTRO!$E$38="Endemic", IF($H24&gt;0, IF($H24=4,"Unknown", IF($H24=99,"Stopped", $D24)), 0),"Not required")</f>
        <v>Unknown</v>
      </c>
      <c r="M24" s="29" t="str">
        <f>IF(INTRO!$E$40="Endemic", IF($I24&gt;0, IF($I24=4,"Unknown",IF($I24=99,"Stopped", $D24)), 0),"Not required")</f>
        <v>Unknown</v>
      </c>
      <c r="N24" s="29">
        <f>IF(INTRO!$E$42="Endemic", IF(AND($J24&gt;1,$J24&lt;5), IF($J24=4, "Unknown", E24+F24), 0),"Not required")</f>
        <v>139342</v>
      </c>
      <c r="O24" s="29">
        <f>IF(INTRO!$E$44="Endemic", IF(AND($K24&gt;0,$K24&lt;5), IF($K24=4,"Unknown", IF($K24=1, $F24*0.33, IF($K24=2, $F24*0.5+$G24*0.2, SUM(F24:G24)))), 0),"Not required")</f>
        <v>79716.399999999994</v>
      </c>
      <c r="P24" s="55"/>
      <c r="Q24" s="56"/>
      <c r="R24" s="56"/>
      <c r="S24" s="62"/>
      <c r="T24" s="59"/>
      <c r="U24" s="100"/>
      <c r="V24" s="102"/>
      <c r="W24" s="102"/>
      <c r="X24" s="135">
        <v>2062</v>
      </c>
      <c r="Y24" s="135" t="s">
        <v>312</v>
      </c>
      <c r="Z24" s="12" t="b">
        <f t="shared" si="0"/>
        <v>1</v>
      </c>
    </row>
    <row r="25" spans="1:26" s="12" customFormat="1" x14ac:dyDescent="0.25">
      <c r="A25" s="57" t="str">
        <f>IF(INTRO!$E$34&lt;&gt;0,INTRO!$E$34,"")</f>
        <v>Angola</v>
      </c>
      <c r="B25" s="128" t="s">
        <v>141</v>
      </c>
      <c r="C25" s="129" t="s">
        <v>142</v>
      </c>
      <c r="D25" s="130">
        <v>234791</v>
      </c>
      <c r="E25" s="20">
        <f>IF(INTRO!$E$48="","",ROUND($D25*INTRO!$E$48,0))</f>
        <v>35219</v>
      </c>
      <c r="F25" s="20">
        <f>IF(INTRO!$E$49="","",ROUND($D25*INTRO!$E$49,0))</f>
        <v>65741</v>
      </c>
      <c r="G25" s="20">
        <f>IF(INTRO!$E$50="","",ROUND($D25*INTRO!$E$50,0))</f>
        <v>124439</v>
      </c>
      <c r="H25" s="55">
        <v>1</v>
      </c>
      <c r="I25" s="56">
        <v>0</v>
      </c>
      <c r="J25" s="56">
        <v>2</v>
      </c>
      <c r="K25" s="62">
        <v>2</v>
      </c>
      <c r="L25" s="29">
        <f>IF(INTRO!$E$38="Endemic", IF($H25&gt;0, IF($H25=4,"Unknown", IF($H25=99,"Stopped", $D25)), 0),"Not required")</f>
        <v>234791</v>
      </c>
      <c r="M25" s="29">
        <f>IF(INTRO!$E$40="Endemic", IF($I25&gt;0, IF($I25=4,"Unknown",IF($I25=99,"Stopped", $D25)), 0),"Not required")</f>
        <v>0</v>
      </c>
      <c r="N25" s="29">
        <f>IF(INTRO!$E$42="Endemic", IF(AND($J25&gt;1,$J25&lt;5), IF($J25=4, "Unknown", E25+F25), 0),"Not required")</f>
        <v>100960</v>
      </c>
      <c r="O25" s="29">
        <f>IF(INTRO!$E$44="Endemic", IF(AND($K25&gt;0,$K25&lt;5), IF($K25=4,"Unknown", IF($K25=1, $F25*0.33, IF($K25=2, $F25*0.5+$G25*0.2, SUM(F25:G25)))), 0),"Not required")</f>
        <v>57758.3</v>
      </c>
      <c r="P25" s="55"/>
      <c r="Q25" s="56"/>
      <c r="R25" s="56"/>
      <c r="S25" s="62"/>
      <c r="T25" s="59"/>
      <c r="U25" s="100"/>
      <c r="V25" s="102"/>
      <c r="W25" s="102"/>
      <c r="X25" s="135">
        <v>2063</v>
      </c>
      <c r="Y25" s="135" t="s">
        <v>313</v>
      </c>
      <c r="Z25" s="12" t="b">
        <f t="shared" si="0"/>
        <v>1</v>
      </c>
    </row>
    <row r="26" spans="1:26" s="12" customFormat="1" x14ac:dyDescent="0.25">
      <c r="A26" s="57" t="str">
        <f>IF(INTRO!$E$34&lt;&gt;0,INTRO!$E$34,"")</f>
        <v>Angola</v>
      </c>
      <c r="B26" s="128" t="s">
        <v>141</v>
      </c>
      <c r="C26" s="129" t="s">
        <v>143</v>
      </c>
      <c r="D26" s="130">
        <v>141760</v>
      </c>
      <c r="E26" s="20">
        <f>IF(INTRO!$E$48="","",ROUND($D26*INTRO!$E$48,0))</f>
        <v>21264</v>
      </c>
      <c r="F26" s="20">
        <f>IF(INTRO!$E$49="","",ROUND($D26*INTRO!$E$49,0))</f>
        <v>39693</v>
      </c>
      <c r="G26" s="20">
        <f>IF(INTRO!$E$50="","",ROUND($D26*INTRO!$E$50,0))</f>
        <v>75133</v>
      </c>
      <c r="H26" s="55">
        <v>1</v>
      </c>
      <c r="I26" s="56">
        <v>0</v>
      </c>
      <c r="J26" s="56">
        <v>2</v>
      </c>
      <c r="K26" s="62">
        <v>2</v>
      </c>
      <c r="L26" s="29">
        <f>IF(INTRO!$E$38="Endemic", IF($H26&gt;0, IF($H26=4,"Unknown", IF($H26=99,"Stopped", $D26)), 0),"Not required")</f>
        <v>141760</v>
      </c>
      <c r="M26" s="29">
        <f>IF(INTRO!$E$40="Endemic", IF($I26&gt;0, IF($I26=4,"Unknown",IF($I26=99,"Stopped", $D26)), 0),"Not required")</f>
        <v>0</v>
      </c>
      <c r="N26" s="29">
        <f>IF(INTRO!$E$42="Endemic", IF(AND($J26&gt;1,$J26&lt;5), IF($J26=4, "Unknown", E26+F26), 0),"Not required")</f>
        <v>60957</v>
      </c>
      <c r="O26" s="29">
        <f>IF(INTRO!$E$44="Endemic", IF(AND($K26&gt;0,$K26&lt;5), IF($K26=4,"Unknown", IF($K26=1, $F26*0.33, IF($K26=2, $F26*0.5+$G26*0.2, SUM(F26:G26)))), 0),"Not required")</f>
        <v>34873.1</v>
      </c>
      <c r="P26" s="55"/>
      <c r="Q26" s="56"/>
      <c r="R26" s="56"/>
      <c r="S26" s="62"/>
      <c r="T26" s="59"/>
      <c r="U26" s="100"/>
      <c r="V26" s="102"/>
      <c r="W26" s="102"/>
      <c r="X26" s="135">
        <v>2066</v>
      </c>
      <c r="Y26" s="135" t="s">
        <v>314</v>
      </c>
      <c r="Z26" s="12" t="b">
        <f t="shared" si="0"/>
        <v>1</v>
      </c>
    </row>
    <row r="27" spans="1:26" s="12" customFormat="1" x14ac:dyDescent="0.25">
      <c r="A27" s="57" t="str">
        <f>IF(INTRO!$E$34&lt;&gt;0,INTRO!$E$34,"")</f>
        <v>Angola</v>
      </c>
      <c r="B27" s="128" t="s">
        <v>141</v>
      </c>
      <c r="C27" s="129" t="s">
        <v>144</v>
      </c>
      <c r="D27" s="130">
        <v>118285</v>
      </c>
      <c r="E27" s="20">
        <f>IF(INTRO!$E$48="","",ROUND($D27*INTRO!$E$48,0))</f>
        <v>17743</v>
      </c>
      <c r="F27" s="20">
        <f>IF(INTRO!$E$49="","",ROUND($D27*INTRO!$E$49,0))</f>
        <v>33120</v>
      </c>
      <c r="G27" s="20">
        <f>IF(INTRO!$E$50="","",ROUND($D27*INTRO!$E$50,0))</f>
        <v>62691</v>
      </c>
      <c r="H27" s="55">
        <v>1</v>
      </c>
      <c r="I27" s="56">
        <v>0</v>
      </c>
      <c r="J27" s="56">
        <v>2</v>
      </c>
      <c r="K27" s="62">
        <v>2</v>
      </c>
      <c r="L27" s="29">
        <f>IF(INTRO!$E$38="Endemic", IF($H27&gt;0, IF($H27=4,"Unknown", IF($H27=99,"Stopped", $D27)), 0),"Not required")</f>
        <v>118285</v>
      </c>
      <c r="M27" s="29">
        <f>IF(INTRO!$E$40="Endemic", IF($I27&gt;0, IF($I27=4,"Unknown",IF($I27=99,"Stopped", $D27)), 0),"Not required")</f>
        <v>0</v>
      </c>
      <c r="N27" s="29">
        <f>IF(INTRO!$E$42="Endemic", IF(AND($J27&gt;1,$J27&lt;5), IF($J27=4, "Unknown", E27+F27), 0),"Not required")</f>
        <v>50863</v>
      </c>
      <c r="O27" s="29">
        <f>IF(INTRO!$E$44="Endemic", IF(AND($K27&gt;0,$K27&lt;5), IF($K27=4,"Unknown", IF($K27=1, $F27*0.33, IF($K27=2, $F27*0.5+$G27*0.2, SUM(F27:G27)))), 0),"Not required")</f>
        <v>29098.2</v>
      </c>
      <c r="P27" s="55"/>
      <c r="Q27" s="56"/>
      <c r="R27" s="56"/>
      <c r="S27" s="62"/>
      <c r="T27" s="59"/>
      <c r="U27" s="100"/>
      <c r="V27" s="102"/>
      <c r="W27" s="102"/>
      <c r="X27" s="135">
        <v>2067</v>
      </c>
      <c r="Y27" s="135" t="s">
        <v>315</v>
      </c>
      <c r="Z27" s="12" t="b">
        <f t="shared" si="0"/>
        <v>1</v>
      </c>
    </row>
    <row r="28" spans="1:26" s="12" customFormat="1" x14ac:dyDescent="0.25">
      <c r="A28" s="57" t="str">
        <f>IF(INTRO!$E$34&lt;&gt;0,INTRO!$E$34,"")</f>
        <v>Angola</v>
      </c>
      <c r="B28" s="128" t="s">
        <v>141</v>
      </c>
      <c r="C28" s="129" t="s">
        <v>145</v>
      </c>
      <c r="D28" s="130">
        <v>117470</v>
      </c>
      <c r="E28" s="20">
        <f>IF(INTRO!$E$48="","",ROUND($D28*INTRO!$E$48,0))</f>
        <v>17621</v>
      </c>
      <c r="F28" s="20">
        <f>IF(INTRO!$E$49="","",ROUND($D28*INTRO!$E$49,0))</f>
        <v>32892</v>
      </c>
      <c r="G28" s="20">
        <f>IF(INTRO!$E$50="","",ROUND($D28*INTRO!$E$50,0))</f>
        <v>62259</v>
      </c>
      <c r="H28" s="55">
        <v>0</v>
      </c>
      <c r="I28" s="56">
        <v>0</v>
      </c>
      <c r="J28" s="56">
        <v>2</v>
      </c>
      <c r="K28" s="62">
        <v>2</v>
      </c>
      <c r="L28" s="29">
        <f>IF(INTRO!$E$38="Endemic", IF($H28&gt;0, IF($H28=4,"Unknown", IF($H28=99,"Stopped", $D28)), 0),"Not required")</f>
        <v>0</v>
      </c>
      <c r="M28" s="29">
        <f>IF(INTRO!$E$40="Endemic", IF($I28&gt;0, IF($I28=4,"Unknown",IF($I28=99,"Stopped", $D28)), 0),"Not required")</f>
        <v>0</v>
      </c>
      <c r="N28" s="29">
        <f>IF(INTRO!$E$42="Endemic", IF(AND($J28&gt;1,$J28&lt;5), IF($J28=4, "Unknown", E28+F28), 0),"Not required")</f>
        <v>50513</v>
      </c>
      <c r="O28" s="29">
        <f>IF(INTRO!$E$44="Endemic", IF(AND($K28&gt;0,$K28&lt;5), IF($K28=4,"Unknown", IF($K28=1, $F28*0.33, IF($K28=2, $F28*0.5+$G28*0.2, SUM(F28:G28)))), 0),"Not required")</f>
        <v>28897.800000000003</v>
      </c>
      <c r="P28" s="55"/>
      <c r="Q28" s="56"/>
      <c r="R28" s="56"/>
      <c r="S28" s="62"/>
      <c r="T28" s="59"/>
      <c r="U28" s="100"/>
      <c r="V28" s="102"/>
      <c r="W28" s="102"/>
      <c r="X28" s="135">
        <v>2064</v>
      </c>
      <c r="Y28" s="135" t="s">
        <v>316</v>
      </c>
      <c r="Z28" s="12" t="b">
        <f t="shared" si="0"/>
        <v>1</v>
      </c>
    </row>
    <row r="29" spans="1:26" s="12" customFormat="1" x14ac:dyDescent="0.25">
      <c r="A29" s="57" t="str">
        <f>IF(INTRO!$E$34&lt;&gt;0,INTRO!$E$34,"")</f>
        <v>Angola</v>
      </c>
      <c r="B29" s="128" t="s">
        <v>141</v>
      </c>
      <c r="C29" s="129" t="s">
        <v>146</v>
      </c>
      <c r="D29" s="130">
        <v>68581</v>
      </c>
      <c r="E29" s="20">
        <f>IF(INTRO!$E$48="","",ROUND($D29*INTRO!$E$48,0))</f>
        <v>10287</v>
      </c>
      <c r="F29" s="20">
        <f>IF(INTRO!$E$49="","",ROUND($D29*INTRO!$E$49,0))</f>
        <v>19203</v>
      </c>
      <c r="G29" s="20">
        <f>IF(INTRO!$E$50="","",ROUND($D29*INTRO!$E$50,0))</f>
        <v>36348</v>
      </c>
      <c r="H29" s="55">
        <v>1</v>
      </c>
      <c r="I29" s="56">
        <v>0</v>
      </c>
      <c r="J29" s="56">
        <v>2</v>
      </c>
      <c r="K29" s="62">
        <v>2</v>
      </c>
      <c r="L29" s="29">
        <f>IF(INTRO!$E$38="Endemic", IF($H29&gt;0, IF($H29=4,"Unknown", IF($H29=99,"Stopped", $D29)), 0),"Not required")</f>
        <v>68581</v>
      </c>
      <c r="M29" s="29">
        <f>IF(INTRO!$E$40="Endemic", IF($I29&gt;0, IF($I29=4,"Unknown",IF($I29=99,"Stopped", $D29)), 0),"Not required")</f>
        <v>0</v>
      </c>
      <c r="N29" s="29">
        <f>IF(INTRO!$E$42="Endemic", IF(AND($J29&gt;1,$J29&lt;5), IF($J29=4, "Unknown", E29+F29), 0),"Not required")</f>
        <v>29490</v>
      </c>
      <c r="O29" s="29">
        <f>IF(INTRO!$E$44="Endemic", IF(AND($K29&gt;0,$K29&lt;5), IF($K29=4,"Unknown", IF($K29=1, $F29*0.33, IF($K29=2, $F29*0.5+$G29*0.2, SUM(F29:G29)))), 0),"Not required")</f>
        <v>16871.099999999999</v>
      </c>
      <c r="P29" s="55"/>
      <c r="Q29" s="56"/>
      <c r="R29" s="56"/>
      <c r="S29" s="62"/>
      <c r="T29" s="59"/>
      <c r="U29" s="100"/>
      <c r="V29" s="102"/>
      <c r="W29" s="102"/>
      <c r="X29" s="135">
        <v>2065</v>
      </c>
      <c r="Y29" s="135" t="s">
        <v>317</v>
      </c>
      <c r="Z29" s="12" t="b">
        <f t="shared" si="0"/>
        <v>1</v>
      </c>
    </row>
    <row r="30" spans="1:26" s="12" customFormat="1" x14ac:dyDescent="0.25">
      <c r="A30" s="57" t="str">
        <f>IF(INTRO!$E$34&lt;&gt;0,INTRO!$E$34,"")</f>
        <v>Angola</v>
      </c>
      <c r="B30" s="128" t="s">
        <v>141</v>
      </c>
      <c r="C30" s="129" t="s">
        <v>147</v>
      </c>
      <c r="D30" s="130">
        <v>50978</v>
      </c>
      <c r="E30" s="20">
        <f>IF(INTRO!$E$48="","",ROUND($D30*INTRO!$E$48,0))</f>
        <v>7647</v>
      </c>
      <c r="F30" s="20">
        <f>IF(INTRO!$E$49="","",ROUND($D30*INTRO!$E$49,0))</f>
        <v>14274</v>
      </c>
      <c r="G30" s="20">
        <f>IF(INTRO!$E$50="","",ROUND($D30*INTRO!$E$50,0))</f>
        <v>27018</v>
      </c>
      <c r="H30" s="55">
        <v>4</v>
      </c>
      <c r="I30" s="56">
        <v>4</v>
      </c>
      <c r="J30" s="56">
        <v>2</v>
      </c>
      <c r="K30" s="62">
        <v>2</v>
      </c>
      <c r="L30" s="29" t="str">
        <f>IF(INTRO!$E$38="Endemic", IF($H30&gt;0, IF($H30=4,"Unknown", IF($H30=99,"Stopped", $D30)), 0),"Not required")</f>
        <v>Unknown</v>
      </c>
      <c r="M30" s="29" t="str">
        <f>IF(INTRO!$E$40="Endemic", IF($I30&gt;0, IF($I30=4,"Unknown",IF($I30=99,"Stopped", $D30)), 0),"Not required")</f>
        <v>Unknown</v>
      </c>
      <c r="N30" s="29">
        <f>IF(INTRO!$E$42="Endemic", IF(AND($J30&gt;1,$J30&lt;5), IF($J30=4, "Unknown", E30+F30), 0),"Not required")</f>
        <v>21921</v>
      </c>
      <c r="O30" s="29">
        <f>IF(INTRO!$E$44="Endemic", IF(AND($K30&gt;0,$K30&lt;5), IF($K30=4,"Unknown", IF($K30=1, $F30*0.33, IF($K30=2, $F30*0.5+$G30*0.2, SUM(F30:G30)))), 0),"Not required")</f>
        <v>12540.6</v>
      </c>
      <c r="P30" s="55"/>
      <c r="Q30" s="56"/>
      <c r="R30" s="56"/>
      <c r="S30" s="62"/>
      <c r="T30" s="59"/>
      <c r="U30" s="100"/>
      <c r="V30" s="102"/>
      <c r="W30" s="102"/>
      <c r="X30" s="135">
        <v>2068</v>
      </c>
      <c r="Y30" s="135" t="s">
        <v>318</v>
      </c>
      <c r="Z30" s="12" t="b">
        <f t="shared" si="0"/>
        <v>1</v>
      </c>
    </row>
    <row r="31" spans="1:26" s="12" customFormat="1" x14ac:dyDescent="0.25">
      <c r="A31" s="57" t="str">
        <f>IF(INTRO!$E$34&lt;&gt;0,INTRO!$E$34,"")</f>
        <v>Angola</v>
      </c>
      <c r="B31" s="128" t="s">
        <v>141</v>
      </c>
      <c r="C31" s="129" t="s">
        <v>148</v>
      </c>
      <c r="D31" s="130">
        <v>69238</v>
      </c>
      <c r="E31" s="20">
        <f>IF(INTRO!$E$48="","",ROUND($D31*INTRO!$E$48,0))</f>
        <v>10386</v>
      </c>
      <c r="F31" s="20">
        <f>IF(INTRO!$E$49="","",ROUND($D31*INTRO!$E$49,0))</f>
        <v>19387</v>
      </c>
      <c r="G31" s="20">
        <f>IF(INTRO!$E$50="","",ROUND($D31*INTRO!$E$50,0))</f>
        <v>36696</v>
      </c>
      <c r="H31" s="55">
        <v>1</v>
      </c>
      <c r="I31" s="56">
        <v>0</v>
      </c>
      <c r="J31" s="56">
        <v>2</v>
      </c>
      <c r="K31" s="62">
        <v>2</v>
      </c>
      <c r="L31" s="29">
        <f>IF(INTRO!$E$38="Endemic", IF($H31&gt;0, IF($H31=4,"Unknown", IF($H31=99,"Stopped", $D31)), 0),"Not required")</f>
        <v>69238</v>
      </c>
      <c r="M31" s="29">
        <f>IF(INTRO!$E$40="Endemic", IF($I31&gt;0, IF($I31=4,"Unknown",IF($I31=99,"Stopped", $D31)), 0),"Not required")</f>
        <v>0</v>
      </c>
      <c r="N31" s="29">
        <f>IF(INTRO!$E$42="Endemic", IF(AND($J31&gt;1,$J31&lt;5), IF($J31=4, "Unknown", E31+F31), 0),"Not required")</f>
        <v>29773</v>
      </c>
      <c r="O31" s="29">
        <f>IF(INTRO!$E$44="Endemic", IF(AND($K31&gt;0,$K31&lt;5), IF($K31=4,"Unknown", IF($K31=1, $F31*0.33, IF($K31=2, $F31*0.5+$G31*0.2, SUM(F31:G31)))), 0),"Not required")</f>
        <v>17032.7</v>
      </c>
      <c r="P31" s="55"/>
      <c r="Q31" s="56"/>
      <c r="R31" s="56"/>
      <c r="S31" s="62"/>
      <c r="T31" s="59"/>
      <c r="U31" s="100"/>
      <c r="V31" s="102"/>
      <c r="W31" s="102"/>
      <c r="X31" s="135">
        <v>2070</v>
      </c>
      <c r="Y31" s="135" t="s">
        <v>319</v>
      </c>
      <c r="Z31" s="12" t="b">
        <f t="shared" si="0"/>
        <v>1</v>
      </c>
    </row>
    <row r="32" spans="1:26" s="12" customFormat="1" x14ac:dyDescent="0.25">
      <c r="A32" s="57" t="str">
        <f>IF(INTRO!$E$34&lt;&gt;0,INTRO!$E$34,"")</f>
        <v>Angola</v>
      </c>
      <c r="B32" s="128" t="s">
        <v>141</v>
      </c>
      <c r="C32" s="129" t="s">
        <v>149</v>
      </c>
      <c r="D32" s="130">
        <v>424169</v>
      </c>
      <c r="E32" s="20">
        <f>IF(INTRO!$E$48="","",ROUND($D32*INTRO!$E$48,0))</f>
        <v>63625</v>
      </c>
      <c r="F32" s="20">
        <f>IF(INTRO!$E$49="","",ROUND($D32*INTRO!$E$49,0))</f>
        <v>118767</v>
      </c>
      <c r="G32" s="20">
        <f>IF(INTRO!$E$50="","",ROUND($D32*INTRO!$E$50,0))</f>
        <v>224810</v>
      </c>
      <c r="H32" s="55">
        <v>1</v>
      </c>
      <c r="I32" s="56">
        <v>0</v>
      </c>
      <c r="J32" s="56">
        <v>2</v>
      </c>
      <c r="K32" s="62">
        <v>2</v>
      </c>
      <c r="L32" s="29">
        <f>IF(INTRO!$E$38="Endemic", IF($H32&gt;0, IF($H32=4,"Unknown", IF($H32=99,"Stopped", $D32)), 0),"Not required")</f>
        <v>424169</v>
      </c>
      <c r="M32" s="29">
        <f>IF(INTRO!$E$40="Endemic", IF($I32&gt;0, IF($I32=4,"Unknown",IF($I32=99,"Stopped", $D32)), 0),"Not required")</f>
        <v>0</v>
      </c>
      <c r="N32" s="29">
        <f>IF(INTRO!$E$42="Endemic", IF(AND($J32&gt;1,$J32&lt;5), IF($J32=4, "Unknown", E32+F32), 0),"Not required")</f>
        <v>182392</v>
      </c>
      <c r="O32" s="29">
        <f>IF(INTRO!$E$44="Endemic", IF(AND($K32&gt;0,$K32&lt;5), IF($K32=4,"Unknown", IF($K32=1, $F32*0.33, IF($K32=2, $F32*0.5+$G32*0.2, SUM(F32:G32)))), 0),"Not required")</f>
        <v>104345.5</v>
      </c>
      <c r="P32" s="55"/>
      <c r="Q32" s="56"/>
      <c r="R32" s="56"/>
      <c r="S32" s="62"/>
      <c r="T32" s="59"/>
      <c r="U32" s="100"/>
      <c r="V32" s="102"/>
      <c r="W32" s="102"/>
      <c r="X32" s="135">
        <v>2069</v>
      </c>
      <c r="Y32" s="135" t="s">
        <v>320</v>
      </c>
      <c r="Z32" s="12" t="b">
        <f t="shared" si="0"/>
        <v>1</v>
      </c>
    </row>
    <row r="33" spans="1:26" s="12" customFormat="1" x14ac:dyDescent="0.25">
      <c r="A33" s="57" t="str">
        <f>IF(INTRO!$E$34&lt;&gt;0,INTRO!$E$34,"")</f>
        <v>Angola</v>
      </c>
      <c r="B33" s="128" t="s">
        <v>141</v>
      </c>
      <c r="C33" s="129" t="s">
        <v>150</v>
      </c>
      <c r="D33" s="130">
        <v>113651</v>
      </c>
      <c r="E33" s="20">
        <f>IF(INTRO!$E$48="","",ROUND($D33*INTRO!$E$48,0))</f>
        <v>17048</v>
      </c>
      <c r="F33" s="20">
        <f>IF(INTRO!$E$49="","",ROUND($D33*INTRO!$E$49,0))</f>
        <v>31822</v>
      </c>
      <c r="G33" s="20">
        <f>IF(INTRO!$E$50="","",ROUND($D33*INTRO!$E$50,0))</f>
        <v>60235</v>
      </c>
      <c r="H33" s="55">
        <v>1</v>
      </c>
      <c r="I33" s="56">
        <v>0</v>
      </c>
      <c r="J33" s="56">
        <v>2</v>
      </c>
      <c r="K33" s="62">
        <v>2</v>
      </c>
      <c r="L33" s="29">
        <f>IF(INTRO!$E$38="Endemic", IF($H33&gt;0, IF($H33=4,"Unknown", IF($H33=99,"Stopped", $D33)), 0),"Not required")</f>
        <v>113651</v>
      </c>
      <c r="M33" s="29">
        <f>IF(INTRO!$E$40="Endemic", IF($I33&gt;0, IF($I33=4,"Unknown",IF($I33=99,"Stopped", $D33)), 0),"Not required")</f>
        <v>0</v>
      </c>
      <c r="N33" s="29">
        <f>IF(INTRO!$E$42="Endemic", IF(AND($J33&gt;1,$J33&lt;5), IF($J33=4, "Unknown", E33+F33), 0),"Not required")</f>
        <v>48870</v>
      </c>
      <c r="O33" s="29">
        <f>IF(INTRO!$E$44="Endemic", IF(AND($K33&gt;0,$K33&lt;5), IF($K33=4,"Unknown", IF($K33=1, $F33*0.33, IF($K33=2, $F33*0.5+$G33*0.2, SUM(F33:G33)))), 0),"Not required")</f>
        <v>27958</v>
      </c>
      <c r="P33" s="55"/>
      <c r="Q33" s="56"/>
      <c r="R33" s="56"/>
      <c r="S33" s="62"/>
      <c r="T33" s="59"/>
      <c r="U33" s="100"/>
      <c r="V33" s="102"/>
      <c r="W33" s="102"/>
      <c r="X33" s="137">
        <v>2071</v>
      </c>
      <c r="Y33" s="137" t="s">
        <v>321</v>
      </c>
      <c r="Z33" s="12" t="b">
        <f t="shared" si="0"/>
        <v>0</v>
      </c>
    </row>
    <row r="34" spans="1:26" s="12" customFormat="1" x14ac:dyDescent="0.25">
      <c r="A34" s="57" t="str">
        <f>IF(INTRO!$E$34&lt;&gt;0,INTRO!$E$34,"")</f>
        <v>Angola</v>
      </c>
      <c r="B34" s="128" t="s">
        <v>151</v>
      </c>
      <c r="C34" s="129" t="s">
        <v>152</v>
      </c>
      <c r="D34" s="130">
        <v>19454</v>
      </c>
      <c r="E34" s="20">
        <f>IF(INTRO!$E$48="","",ROUND($D34*INTRO!$E$48,0))</f>
        <v>2918</v>
      </c>
      <c r="F34" s="20">
        <f>IF(INTRO!$E$49="","",ROUND($D34*INTRO!$E$49,0))</f>
        <v>5447</v>
      </c>
      <c r="G34" s="20">
        <f>IF(INTRO!$E$50="","",ROUND($D34*INTRO!$E$50,0))</f>
        <v>10311</v>
      </c>
      <c r="H34" s="55">
        <v>4</v>
      </c>
      <c r="I34" s="56">
        <v>0</v>
      </c>
      <c r="J34" s="56">
        <v>3</v>
      </c>
      <c r="K34" s="62">
        <v>2</v>
      </c>
      <c r="L34" s="29" t="str">
        <f>IF(INTRO!$E$38="Endemic", IF($H34&gt;0, IF($H34=4,"Unknown", IF($H34=99,"Stopped", $D34)), 0),"Not required")</f>
        <v>Unknown</v>
      </c>
      <c r="M34" s="29">
        <f>IF(INTRO!$E$40="Endemic", IF($I34&gt;0, IF($I34=4,"Unknown",IF($I34=99,"Stopped", $D34)), 0),"Not required")</f>
        <v>0</v>
      </c>
      <c r="N34" s="29">
        <f>IF(INTRO!$E$42="Endemic", IF(AND($J34&gt;1,$J34&lt;5), IF($J34=4, "Unknown", E34+F34), 0),"Not required")</f>
        <v>8365</v>
      </c>
      <c r="O34" s="29">
        <f>IF(INTRO!$E$44="Endemic", IF(AND($K34&gt;0,$K34&lt;5), IF($K34=4,"Unknown", IF($K34=1, $F34*0.33, IF($K34=2, $F34*0.5+$G34*0.2, SUM(F34:G34)))), 0),"Not required")</f>
        <v>4785.7000000000007</v>
      </c>
      <c r="P34" s="55"/>
      <c r="Q34" s="56"/>
      <c r="R34" s="56"/>
      <c r="S34" s="62"/>
      <c r="T34" s="59"/>
      <c r="U34" s="100"/>
      <c r="V34" s="102"/>
      <c r="W34" s="102"/>
      <c r="X34" s="135">
        <v>2072</v>
      </c>
      <c r="Y34" s="135" t="s">
        <v>322</v>
      </c>
      <c r="Z34" s="12" t="b">
        <f t="shared" si="0"/>
        <v>1</v>
      </c>
    </row>
    <row r="35" spans="1:26" s="12" customFormat="1" x14ac:dyDescent="0.25">
      <c r="A35" s="57" t="str">
        <f>IF(INTRO!$E$34&lt;&gt;0,INTRO!$E$34,"")</f>
        <v>Angola</v>
      </c>
      <c r="B35" s="128" t="s">
        <v>151</v>
      </c>
      <c r="C35" s="129" t="s">
        <v>153</v>
      </c>
      <c r="D35" s="130">
        <v>33847</v>
      </c>
      <c r="E35" s="20">
        <f>IF(INTRO!$E$48="","",ROUND($D35*INTRO!$E$48,0))</f>
        <v>5077</v>
      </c>
      <c r="F35" s="20">
        <f>IF(INTRO!$E$49="","",ROUND($D35*INTRO!$E$49,0))</f>
        <v>9477</v>
      </c>
      <c r="G35" s="20">
        <f>IF(INTRO!$E$50="","",ROUND($D35*INTRO!$E$50,0))</f>
        <v>17939</v>
      </c>
      <c r="H35" s="55">
        <v>4</v>
      </c>
      <c r="I35" s="56">
        <v>0</v>
      </c>
      <c r="J35" s="56">
        <v>3</v>
      </c>
      <c r="K35" s="62">
        <v>2</v>
      </c>
      <c r="L35" s="29" t="str">
        <f>IF(INTRO!$E$38="Endemic", IF($H35&gt;0, IF($H35=4,"Unknown", IF($H35=99,"Stopped", $D35)), 0),"Not required")</f>
        <v>Unknown</v>
      </c>
      <c r="M35" s="29">
        <f>IF(INTRO!$E$40="Endemic", IF($I35&gt;0, IF($I35=4,"Unknown",IF($I35=99,"Stopped", $D35)), 0),"Not required")</f>
        <v>0</v>
      </c>
      <c r="N35" s="29">
        <f>IF(INTRO!$E$42="Endemic", IF(AND($J35&gt;1,$J35&lt;5), IF($J35=4, "Unknown", E35+F35), 0),"Not required")</f>
        <v>14554</v>
      </c>
      <c r="O35" s="29">
        <f>IF(INTRO!$E$44="Endemic", IF(AND($K35&gt;0,$K35&lt;5), IF($K35=4,"Unknown", IF($K35=1, $F35*0.33, IF($K35=2, $F35*0.5+$G35*0.2, SUM(F35:G35)))), 0),"Not required")</f>
        <v>8326.2999999999993</v>
      </c>
      <c r="P35" s="55"/>
      <c r="Q35" s="56"/>
      <c r="R35" s="56"/>
      <c r="S35" s="62"/>
      <c r="T35" s="59"/>
      <c r="U35" s="100"/>
      <c r="V35" s="102"/>
      <c r="W35" s="102"/>
      <c r="X35" s="137">
        <v>2073</v>
      </c>
      <c r="Y35" s="137" t="s">
        <v>323</v>
      </c>
      <c r="Z35" s="12" t="b">
        <f t="shared" si="0"/>
        <v>0</v>
      </c>
    </row>
    <row r="36" spans="1:26" s="12" customFormat="1" x14ac:dyDescent="0.25">
      <c r="A36" s="57" t="str">
        <f>IF(INTRO!$E$34&lt;&gt;0,INTRO!$E$34,"")</f>
        <v>Angola</v>
      </c>
      <c r="B36" s="128" t="s">
        <v>151</v>
      </c>
      <c r="C36" s="129" t="s">
        <v>151</v>
      </c>
      <c r="D36" s="130">
        <v>598210</v>
      </c>
      <c r="E36" s="20">
        <f>IF(INTRO!$E$48="","",ROUND($D36*INTRO!$E$48,0))</f>
        <v>89732</v>
      </c>
      <c r="F36" s="20">
        <f>IF(INTRO!$E$49="","",ROUND($D36*INTRO!$E$49,0))</f>
        <v>167499</v>
      </c>
      <c r="G36" s="20">
        <f>IF(INTRO!$E$50="","",ROUND($D36*INTRO!$E$50,0))</f>
        <v>317051</v>
      </c>
      <c r="H36" s="55">
        <v>4</v>
      </c>
      <c r="I36" s="56">
        <v>0</v>
      </c>
      <c r="J36" s="56">
        <v>3</v>
      </c>
      <c r="K36" s="62">
        <v>2</v>
      </c>
      <c r="L36" s="29" t="str">
        <f>IF(INTRO!$E$38="Endemic", IF($H36&gt;0, IF($H36=4,"Unknown", IF($H36=99,"Stopped", $D36)), 0),"Not required")</f>
        <v>Unknown</v>
      </c>
      <c r="M36" s="29">
        <f>IF(INTRO!$E$40="Endemic", IF($I36&gt;0, IF($I36=4,"Unknown",IF($I36=99,"Stopped", $D36)), 0),"Not required")</f>
        <v>0</v>
      </c>
      <c r="N36" s="29">
        <f>IF(INTRO!$E$42="Endemic", IF(AND($J36&gt;1,$J36&lt;5), IF($J36=4, "Unknown", E36+F36), 0),"Not required")</f>
        <v>257231</v>
      </c>
      <c r="O36" s="29">
        <f>IF(INTRO!$E$44="Endemic", IF(AND($K36&gt;0,$K36&lt;5), IF($K36=4,"Unknown", IF($K36=1, $F36*0.33, IF($K36=2, $F36*0.5+$G36*0.2, SUM(F36:G36)))), 0),"Not required")</f>
        <v>147159.70000000001</v>
      </c>
      <c r="P36" s="55"/>
      <c r="Q36" s="56"/>
      <c r="R36" s="56"/>
      <c r="S36" s="62"/>
      <c r="T36" s="59"/>
      <c r="U36" s="100"/>
      <c r="V36" s="102"/>
      <c r="W36" s="102"/>
      <c r="X36" s="135">
        <v>2074</v>
      </c>
      <c r="Y36" s="135" t="s">
        <v>324</v>
      </c>
      <c r="Z36" s="12" t="b">
        <f t="shared" si="0"/>
        <v>1</v>
      </c>
    </row>
    <row r="37" spans="1:26" s="12" customFormat="1" x14ac:dyDescent="0.25">
      <c r="A37" s="57" t="str">
        <f>IF(INTRO!$E$34&lt;&gt;0,INTRO!$E$34,"")</f>
        <v>Angola</v>
      </c>
      <c r="B37" s="128" t="s">
        <v>151</v>
      </c>
      <c r="C37" s="129" t="s">
        <v>154</v>
      </c>
      <c r="D37" s="130">
        <v>36778</v>
      </c>
      <c r="E37" s="20">
        <f>IF(INTRO!$E$48="","",ROUND($D37*INTRO!$E$48,0))</f>
        <v>5517</v>
      </c>
      <c r="F37" s="20">
        <f>IF(INTRO!$E$49="","",ROUND($D37*INTRO!$E$49,0))</f>
        <v>10298</v>
      </c>
      <c r="G37" s="20">
        <f>IF(INTRO!$E$50="","",ROUND($D37*INTRO!$E$50,0))</f>
        <v>19492</v>
      </c>
      <c r="H37" s="55">
        <v>4</v>
      </c>
      <c r="I37" s="56">
        <v>0</v>
      </c>
      <c r="J37" s="56">
        <v>3</v>
      </c>
      <c r="K37" s="62">
        <v>2</v>
      </c>
      <c r="L37" s="29" t="str">
        <f>IF(INTRO!$E$38="Endemic", IF($H37&gt;0, IF($H37=4,"Unknown", IF($H37=99,"Stopped", $D37)), 0),"Not required")</f>
        <v>Unknown</v>
      </c>
      <c r="M37" s="29">
        <f>IF(INTRO!$E$40="Endemic", IF($I37&gt;0, IF($I37=4,"Unknown",IF($I37=99,"Stopped", $D37)), 0),"Not required")</f>
        <v>0</v>
      </c>
      <c r="N37" s="29">
        <f>IF(INTRO!$E$42="Endemic", IF(AND($J37&gt;1,$J37&lt;5), IF($J37=4, "Unknown", E37+F37), 0),"Not required")</f>
        <v>15815</v>
      </c>
      <c r="O37" s="29">
        <f>IF(INTRO!$E$44="Endemic", IF(AND($K37&gt;0,$K37&lt;5), IF($K37=4,"Unknown", IF($K37=1, $F37*0.33, IF($K37=2, $F37*0.5+$G37*0.2, SUM(F37:G37)))), 0),"Not required")</f>
        <v>9047.4</v>
      </c>
      <c r="P37" s="55"/>
      <c r="Q37" s="56"/>
      <c r="R37" s="56"/>
      <c r="S37" s="62"/>
      <c r="T37" s="59"/>
      <c r="U37" s="100"/>
      <c r="V37" s="102"/>
      <c r="W37" s="102"/>
      <c r="X37" s="135">
        <v>2213</v>
      </c>
      <c r="Y37" s="135" t="s">
        <v>325</v>
      </c>
      <c r="Z37" s="12" t="b">
        <f t="shared" si="0"/>
        <v>1</v>
      </c>
    </row>
    <row r="38" spans="1:26" s="12" customFormat="1" x14ac:dyDescent="0.25">
      <c r="A38" s="57" t="str">
        <f>IF(INTRO!$E$34&lt;&gt;0,INTRO!$E$34,"")</f>
        <v>Angola</v>
      </c>
      <c r="B38" s="128" t="s">
        <v>155</v>
      </c>
      <c r="C38" s="129" t="s">
        <v>156</v>
      </c>
      <c r="D38" s="130">
        <v>69094</v>
      </c>
      <c r="E38" s="20">
        <f>IF(INTRO!$E$48="","",ROUND($D38*INTRO!$E$48,0))</f>
        <v>10364</v>
      </c>
      <c r="F38" s="20">
        <f>IF(INTRO!$E$49="","",ROUND($D38*INTRO!$E$49,0))</f>
        <v>19346</v>
      </c>
      <c r="G38" s="20">
        <f>IF(INTRO!$E$50="","",ROUND($D38*INTRO!$E$50,0))</f>
        <v>36620</v>
      </c>
      <c r="H38" s="55">
        <v>4</v>
      </c>
      <c r="I38" s="56">
        <v>0</v>
      </c>
      <c r="J38" s="56">
        <v>2</v>
      </c>
      <c r="K38" s="62">
        <v>2</v>
      </c>
      <c r="L38" s="29" t="str">
        <f>IF(INTRO!$E$38="Endemic", IF($H38&gt;0, IF($H38=4,"Unknown", IF($H38=99,"Stopped", $D38)), 0),"Not required")</f>
        <v>Unknown</v>
      </c>
      <c r="M38" s="29">
        <f>IF(INTRO!$E$40="Endemic", IF($I38&gt;0, IF($I38=4,"Unknown",IF($I38=99,"Stopped", $D38)), 0),"Not required")</f>
        <v>0</v>
      </c>
      <c r="N38" s="29">
        <f>IF(INTRO!$E$42="Endemic", IF(AND($J38&gt;1,$J38&lt;5), IF($J38=4, "Unknown", E38+F38), 0),"Not required")</f>
        <v>29710</v>
      </c>
      <c r="O38" s="29">
        <f>IF(INTRO!$E$44="Endemic", IF(AND($K38&gt;0,$K38&lt;5), IF($K38=4,"Unknown", IF($K38=1, $F38*0.33, IF($K38=2, $F38*0.5+$G38*0.2, SUM(F38:G38)))), 0),"Not required")</f>
        <v>16997</v>
      </c>
      <c r="P38" s="55"/>
      <c r="Q38" s="56"/>
      <c r="R38" s="56"/>
      <c r="S38" s="62"/>
      <c r="T38" s="59"/>
      <c r="U38" s="100"/>
      <c r="V38" s="102"/>
      <c r="W38" s="102"/>
      <c r="X38" s="135">
        <v>2110</v>
      </c>
      <c r="Y38" s="135" t="s">
        <v>326</v>
      </c>
      <c r="Z38" s="12" t="b">
        <f t="shared" si="0"/>
        <v>1</v>
      </c>
    </row>
    <row r="39" spans="1:26" s="12" customFormat="1" x14ac:dyDescent="0.25">
      <c r="A39" s="57" t="str">
        <f>IF(INTRO!$E$34&lt;&gt;0,INTRO!$E$34,"")</f>
        <v>Angola</v>
      </c>
      <c r="B39" s="128" t="s">
        <v>155</v>
      </c>
      <c r="C39" s="129" t="s">
        <v>157</v>
      </c>
      <c r="D39" s="130">
        <v>360491</v>
      </c>
      <c r="E39" s="20">
        <f>IF(INTRO!$E$48="","",ROUND($D39*INTRO!$E$48,0))</f>
        <v>54074</v>
      </c>
      <c r="F39" s="20">
        <f>IF(INTRO!$E$49="","",ROUND($D39*INTRO!$E$49,0))</f>
        <v>100937</v>
      </c>
      <c r="G39" s="20">
        <f>IF(INTRO!$E$50="","",ROUND($D39*INTRO!$E$50,0))</f>
        <v>191060</v>
      </c>
      <c r="H39" s="55">
        <v>4</v>
      </c>
      <c r="I39" s="56">
        <v>0</v>
      </c>
      <c r="J39" s="56">
        <v>2</v>
      </c>
      <c r="K39" s="62">
        <v>2</v>
      </c>
      <c r="L39" s="29" t="str">
        <f>IF(INTRO!$E$38="Endemic", IF($H39&gt;0, IF($H39=4,"Unknown", IF($H39=99,"Stopped", $D39)), 0),"Not required")</f>
        <v>Unknown</v>
      </c>
      <c r="M39" s="29">
        <f>IF(INTRO!$E$40="Endemic", IF($I39&gt;0, IF($I39=4,"Unknown",IF($I39=99,"Stopped", $D39)), 0),"Not required")</f>
        <v>0</v>
      </c>
      <c r="N39" s="29">
        <f>IF(INTRO!$E$42="Endemic", IF(AND($J39&gt;1,$J39&lt;5), IF($J39=4, "Unknown", E39+F39), 0),"Not required")</f>
        <v>155011</v>
      </c>
      <c r="O39" s="29">
        <f>IF(INTRO!$E$44="Endemic", IF(AND($K39&gt;0,$K39&lt;5), IF($K39=4,"Unknown", IF($K39=1, $F39*0.33, IF($K39=2, $F39*0.5+$G39*0.2, SUM(F39:G39)))), 0),"Not required")</f>
        <v>88680.5</v>
      </c>
      <c r="P39" s="55"/>
      <c r="Q39" s="56"/>
      <c r="R39" s="56"/>
      <c r="S39" s="62"/>
      <c r="T39" s="59"/>
      <c r="U39" s="100"/>
      <c r="V39" s="102"/>
      <c r="W39" s="102"/>
      <c r="X39" s="1">
        <v>2113</v>
      </c>
      <c r="Y39" s="1" t="s">
        <v>327</v>
      </c>
      <c r="Z39" s="12" t="b">
        <f t="shared" si="0"/>
        <v>1</v>
      </c>
    </row>
    <row r="40" spans="1:26" s="12" customFormat="1" x14ac:dyDescent="0.25">
      <c r="A40" s="57" t="str">
        <f>IF(INTRO!$E$34&lt;&gt;0,INTRO!$E$34,"")</f>
        <v>Angola</v>
      </c>
      <c r="B40" s="128" t="s">
        <v>155</v>
      </c>
      <c r="C40" s="129" t="s">
        <v>158</v>
      </c>
      <c r="D40" s="130">
        <v>41750</v>
      </c>
      <c r="E40" s="20">
        <f>IF(INTRO!$E$48="","",ROUND($D40*INTRO!$E$48,0))</f>
        <v>6263</v>
      </c>
      <c r="F40" s="20">
        <f>IF(INTRO!$E$49="","",ROUND($D40*INTRO!$E$49,0))</f>
        <v>11690</v>
      </c>
      <c r="G40" s="20">
        <f>IF(INTRO!$E$50="","",ROUND($D40*INTRO!$E$50,0))</f>
        <v>22128</v>
      </c>
      <c r="H40" s="55">
        <v>4</v>
      </c>
      <c r="I40" s="56">
        <v>4</v>
      </c>
      <c r="J40" s="56">
        <v>2</v>
      </c>
      <c r="K40" s="62">
        <v>2</v>
      </c>
      <c r="L40" s="29" t="str">
        <f>IF(INTRO!$E$38="Endemic", IF($H40&gt;0, IF($H40=4,"Unknown", IF($H40=99,"Stopped", $D40)), 0),"Not required")</f>
        <v>Unknown</v>
      </c>
      <c r="M40" s="29" t="str">
        <f>IF(INTRO!$E$40="Endemic", IF($I40&gt;0, IF($I40=4,"Unknown",IF($I40=99,"Stopped", $D40)), 0),"Not required")</f>
        <v>Unknown</v>
      </c>
      <c r="N40" s="29">
        <f>IF(INTRO!$E$42="Endemic", IF(AND($J40&gt;1,$J40&lt;5), IF($J40=4, "Unknown", E40+F40), 0),"Not required")</f>
        <v>17953</v>
      </c>
      <c r="O40" s="29">
        <f>IF(INTRO!$E$44="Endemic", IF(AND($K40&gt;0,$K40&lt;5), IF($K40=4,"Unknown", IF($K40=1, $F40*0.33, IF($K40=2, $F40*0.5+$G40*0.2, SUM(F40:G40)))), 0),"Not required")</f>
        <v>10270.6</v>
      </c>
      <c r="P40" s="55"/>
      <c r="Q40" s="56"/>
      <c r="R40" s="56"/>
      <c r="S40" s="62"/>
      <c r="T40" s="59"/>
      <c r="U40" s="100"/>
      <c r="V40" s="102"/>
      <c r="W40" s="102"/>
      <c r="X40" s="1">
        <v>2111</v>
      </c>
      <c r="Y40" s="1" t="s">
        <v>328</v>
      </c>
      <c r="Z40" s="12" t="b">
        <f t="shared" si="0"/>
        <v>1</v>
      </c>
    </row>
    <row r="41" spans="1:26" s="12" customFormat="1" x14ac:dyDescent="0.25">
      <c r="A41" s="57" t="str">
        <f>IF(INTRO!$E$34&lt;&gt;0,INTRO!$E$34,"")</f>
        <v>Angola</v>
      </c>
      <c r="B41" s="128" t="s">
        <v>155</v>
      </c>
      <c r="C41" s="129" t="s">
        <v>159</v>
      </c>
      <c r="D41" s="130">
        <v>60137</v>
      </c>
      <c r="E41" s="20">
        <f>IF(INTRO!$E$48="","",ROUND($D41*INTRO!$E$48,0))</f>
        <v>9021</v>
      </c>
      <c r="F41" s="20">
        <f>IF(INTRO!$E$49="","",ROUND($D41*INTRO!$E$49,0))</f>
        <v>16838</v>
      </c>
      <c r="G41" s="20">
        <f>IF(INTRO!$E$50="","",ROUND($D41*INTRO!$E$50,0))</f>
        <v>31873</v>
      </c>
      <c r="H41" s="55">
        <v>4</v>
      </c>
      <c r="I41" s="56">
        <v>0</v>
      </c>
      <c r="J41" s="56">
        <v>2</v>
      </c>
      <c r="K41" s="62">
        <v>2</v>
      </c>
      <c r="L41" s="29" t="str">
        <f>IF(INTRO!$E$38="Endemic", IF($H41&gt;0, IF($H41=4,"Unknown", IF($H41=99,"Stopped", $D41)), 0),"Not required")</f>
        <v>Unknown</v>
      </c>
      <c r="M41" s="29">
        <f>IF(INTRO!$E$40="Endemic", IF($I41&gt;0, IF($I41=4,"Unknown",IF($I41=99,"Stopped", $D41)), 0),"Not required")</f>
        <v>0</v>
      </c>
      <c r="N41" s="29">
        <f>IF(INTRO!$E$42="Endemic", IF(AND($J41&gt;1,$J41&lt;5), IF($J41=4, "Unknown", E41+F41), 0),"Not required")</f>
        <v>25859</v>
      </c>
      <c r="O41" s="29">
        <f>IF(INTRO!$E$44="Endemic", IF(AND($K41&gt;0,$K41&lt;5), IF($K41=4,"Unknown", IF($K41=1, $F41*0.33, IF($K41=2, $F41*0.5+$G41*0.2, SUM(F41:G41)))), 0),"Not required")</f>
        <v>14793.6</v>
      </c>
      <c r="P41" s="55"/>
      <c r="Q41" s="56"/>
      <c r="R41" s="56"/>
      <c r="S41" s="62"/>
      <c r="T41" s="59"/>
      <c r="U41" s="100"/>
      <c r="V41" s="102"/>
      <c r="W41" s="102"/>
      <c r="X41" s="1">
        <v>2112</v>
      </c>
      <c r="Y41" s="1" t="s">
        <v>329</v>
      </c>
      <c r="Z41" s="12" t="b">
        <f t="shared" si="0"/>
        <v>1</v>
      </c>
    </row>
    <row r="42" spans="1:26" s="12" customFormat="1" x14ac:dyDescent="0.25">
      <c r="A42" s="57" t="str">
        <f>IF(INTRO!$E$34&lt;&gt;0,INTRO!$E$34,"")</f>
        <v>Angola</v>
      </c>
      <c r="B42" s="128" t="s">
        <v>155</v>
      </c>
      <c r="C42" s="129" t="s">
        <v>160</v>
      </c>
      <c r="D42" s="130">
        <v>143739</v>
      </c>
      <c r="E42" s="20">
        <f>IF(INTRO!$E$48="","",ROUND($D42*INTRO!$E$48,0))</f>
        <v>21561</v>
      </c>
      <c r="F42" s="20">
        <f>IF(INTRO!$E$49="","",ROUND($D42*INTRO!$E$49,0))</f>
        <v>40247</v>
      </c>
      <c r="G42" s="20">
        <f>IF(INTRO!$E$50="","",ROUND($D42*INTRO!$E$50,0))</f>
        <v>76182</v>
      </c>
      <c r="H42" s="55">
        <v>4</v>
      </c>
      <c r="I42" s="56">
        <v>4</v>
      </c>
      <c r="J42" s="56">
        <v>2</v>
      </c>
      <c r="K42" s="62">
        <v>2</v>
      </c>
      <c r="L42" s="29" t="str">
        <f>IF(INTRO!$E$38="Endemic", IF($H42&gt;0, IF($H42=4,"Unknown", IF($H42=99,"Stopped", $D42)), 0),"Not required")</f>
        <v>Unknown</v>
      </c>
      <c r="M42" s="29" t="str">
        <f>IF(INTRO!$E$40="Endemic", IF($I42&gt;0, IF($I42=4,"Unknown",IF($I42=99,"Stopped", $D42)), 0),"Not required")</f>
        <v>Unknown</v>
      </c>
      <c r="N42" s="29">
        <f>IF(INTRO!$E$42="Endemic", IF(AND($J42&gt;1,$J42&lt;5), IF($J42=4, "Unknown", E42+F42), 0),"Not required")</f>
        <v>61808</v>
      </c>
      <c r="O42" s="29">
        <f>IF(INTRO!$E$44="Endemic", IF(AND($K42&gt;0,$K42&lt;5), IF($K42=4,"Unknown", IF($K42=1, $F42*0.33, IF($K42=2, $F42*0.5+$G42*0.2, SUM(F42:G42)))), 0),"Not required")</f>
        <v>35359.9</v>
      </c>
      <c r="P42" s="55"/>
      <c r="Q42" s="56"/>
      <c r="R42" s="56"/>
      <c r="S42" s="62"/>
      <c r="T42" s="59"/>
      <c r="U42" s="100"/>
      <c r="V42" s="102"/>
      <c r="W42" s="102"/>
      <c r="X42" s="1">
        <v>2114</v>
      </c>
      <c r="Y42" s="1" t="s">
        <v>330</v>
      </c>
      <c r="Z42" s="12" t="b">
        <f t="shared" si="0"/>
        <v>1</v>
      </c>
    </row>
    <row r="43" spans="1:26" s="12" customFormat="1" x14ac:dyDescent="0.25">
      <c r="A43" s="57" t="str">
        <f>IF(INTRO!$E$34&lt;&gt;0,INTRO!$E$34,"")</f>
        <v>Angola</v>
      </c>
      <c r="B43" s="128" t="s">
        <v>155</v>
      </c>
      <c r="C43" s="129" t="s">
        <v>161</v>
      </c>
      <c r="D43" s="130">
        <v>290077</v>
      </c>
      <c r="E43" s="20">
        <f>IF(INTRO!$E$48="","",ROUND($D43*INTRO!$E$48,0))</f>
        <v>43512</v>
      </c>
      <c r="F43" s="20">
        <f>IF(INTRO!$E$49="","",ROUND($D43*INTRO!$E$49,0))</f>
        <v>81222</v>
      </c>
      <c r="G43" s="20">
        <f>IF(INTRO!$E$50="","",ROUND($D43*INTRO!$E$50,0))</f>
        <v>153741</v>
      </c>
      <c r="H43" s="55">
        <v>4</v>
      </c>
      <c r="I43" s="56">
        <v>0</v>
      </c>
      <c r="J43" s="56">
        <v>2</v>
      </c>
      <c r="K43" s="62">
        <v>2</v>
      </c>
      <c r="L43" s="29" t="str">
        <f>IF(INTRO!$E$38="Endemic", IF($H43&gt;0, IF($H43=4,"Unknown", IF($H43=99,"Stopped", $D43)), 0),"Not required")</f>
        <v>Unknown</v>
      </c>
      <c r="M43" s="29">
        <f>IF(INTRO!$E$40="Endemic", IF($I43&gt;0, IF($I43=4,"Unknown",IF($I43=99,"Stopped", $D43)), 0),"Not required")</f>
        <v>0</v>
      </c>
      <c r="N43" s="29">
        <f>IF(INTRO!$E$42="Endemic", IF(AND($J43&gt;1,$J43&lt;5), IF($J43=4, "Unknown", E43+F43), 0),"Not required")</f>
        <v>124734</v>
      </c>
      <c r="O43" s="29">
        <f>IF(INTRO!$E$44="Endemic", IF(AND($K43&gt;0,$K43&lt;5), IF($K43=4,"Unknown", IF($K43=1, $F43*0.33, IF($K43=2, $F43*0.5+$G43*0.2, SUM(F43:G43)))), 0),"Not required")</f>
        <v>71359.199999999997</v>
      </c>
      <c r="P43" s="55"/>
      <c r="Q43" s="56"/>
      <c r="R43" s="56"/>
      <c r="S43" s="62"/>
      <c r="T43" s="59"/>
      <c r="U43" s="100"/>
      <c r="V43" s="102"/>
      <c r="W43" s="102"/>
      <c r="X43" s="1">
        <v>2115</v>
      </c>
      <c r="Y43" s="1" t="s">
        <v>331</v>
      </c>
      <c r="Z43" s="12" t="b">
        <f t="shared" si="0"/>
        <v>1</v>
      </c>
    </row>
    <row r="44" spans="1:26" s="12" customFormat="1" x14ac:dyDescent="0.25">
      <c r="A44" s="57" t="str">
        <f>IF(INTRO!$E$34&lt;&gt;0,INTRO!$E$34,"")</f>
        <v>Angola</v>
      </c>
      <c r="B44" s="128" t="s">
        <v>162</v>
      </c>
      <c r="C44" s="129" t="s">
        <v>163</v>
      </c>
      <c r="D44" s="130">
        <v>282150</v>
      </c>
      <c r="E44" s="20">
        <f>IF(INTRO!$E$48="","",ROUND($D44*INTRO!$E$48,0))</f>
        <v>42323</v>
      </c>
      <c r="F44" s="20">
        <f>IF(INTRO!$E$49="","",ROUND($D44*INTRO!$E$49,0))</f>
        <v>79002</v>
      </c>
      <c r="G44" s="20">
        <f>IF(INTRO!$E$50="","",ROUND($D44*INTRO!$E$50,0))</f>
        <v>149540</v>
      </c>
      <c r="H44" s="55">
        <v>0</v>
      </c>
      <c r="I44" s="56">
        <v>0</v>
      </c>
      <c r="J44" s="56">
        <v>1</v>
      </c>
      <c r="K44" s="62">
        <v>2</v>
      </c>
      <c r="L44" s="29">
        <f>IF(INTRO!$E$38="Endemic", IF($H44&gt;0, IF($H44=4,"Unknown", IF($H44=99,"Stopped", $D44)), 0),"Not required")</f>
        <v>0</v>
      </c>
      <c r="M44" s="29">
        <f>IF(INTRO!$E$40="Endemic", IF($I44&gt;0, IF($I44=4,"Unknown",IF($I44=99,"Stopped", $D44)), 0),"Not required")</f>
        <v>0</v>
      </c>
      <c r="N44" s="29">
        <f>IF(INTRO!$E$42="Endemic", IF(AND($J44&gt;1,$J44&lt;5), IF($J44=4, "Unknown", E44+F44), 0),"Not required")</f>
        <v>0</v>
      </c>
      <c r="O44" s="29">
        <f>IF(INTRO!$E$44="Endemic", IF(AND($K44&gt;0,$K44&lt;5), IF($K44=4,"Unknown", IF($K44=1, $F44*0.33, IF($K44=2, $F44*0.5+$G44*0.2, SUM(F44:G44)))), 0),"Not required")</f>
        <v>69409</v>
      </c>
      <c r="P44" s="55"/>
      <c r="Q44" s="56"/>
      <c r="R44" s="56"/>
      <c r="S44" s="62">
        <v>1</v>
      </c>
      <c r="T44" s="59" t="s">
        <v>297</v>
      </c>
      <c r="U44" s="100"/>
      <c r="V44" s="102"/>
      <c r="W44" s="102"/>
      <c r="X44" s="1">
        <v>2116</v>
      </c>
      <c r="Y44" s="1" t="s">
        <v>332</v>
      </c>
      <c r="Z44" s="12" t="b">
        <f t="shared" si="0"/>
        <v>1</v>
      </c>
    </row>
    <row r="45" spans="1:26" s="12" customFormat="1" x14ac:dyDescent="0.25">
      <c r="A45" s="57" t="str">
        <f>IF(INTRO!$E$34&lt;&gt;0,INTRO!$E$34,"")</f>
        <v>Angola</v>
      </c>
      <c r="B45" s="128" t="s">
        <v>162</v>
      </c>
      <c r="C45" s="129" t="s">
        <v>164</v>
      </c>
      <c r="D45" s="130">
        <v>259483</v>
      </c>
      <c r="E45" s="20">
        <f>IF(INTRO!$E$48="","",ROUND($D45*INTRO!$E$48,0))</f>
        <v>38922</v>
      </c>
      <c r="F45" s="20">
        <f>IF(INTRO!$E$49="","",ROUND($D45*INTRO!$E$49,0))</f>
        <v>72655</v>
      </c>
      <c r="G45" s="20">
        <f>IF(INTRO!$E$50="","",ROUND($D45*INTRO!$E$50,0))</f>
        <v>137526</v>
      </c>
      <c r="H45" s="55">
        <v>0</v>
      </c>
      <c r="I45" s="56">
        <v>0</v>
      </c>
      <c r="J45" s="56">
        <v>1</v>
      </c>
      <c r="K45" s="62">
        <v>2</v>
      </c>
      <c r="L45" s="29">
        <f>IF(INTRO!$E$38="Endemic", IF($H45&gt;0, IF($H45=4,"Unknown", IF($H45=99,"Stopped", $D45)), 0),"Not required")</f>
        <v>0</v>
      </c>
      <c r="M45" s="29">
        <f>IF(INTRO!$E$40="Endemic", IF($I45&gt;0, IF($I45=4,"Unknown",IF($I45=99,"Stopped", $D45)), 0),"Not required")</f>
        <v>0</v>
      </c>
      <c r="N45" s="29">
        <f>IF(INTRO!$E$42="Endemic", IF(AND($J45&gt;1,$J45&lt;5), IF($J45=4, "Unknown", E45+F45), 0),"Not required")</f>
        <v>0</v>
      </c>
      <c r="O45" s="29">
        <f>IF(INTRO!$E$44="Endemic", IF(AND($K45&gt;0,$K45&lt;5), IF($K45=4,"Unknown", IF($K45=1, $F45*0.33, IF($K45=2, $F45*0.5+$G45*0.2, SUM(F45:G45)))), 0),"Not required")</f>
        <v>63832.7</v>
      </c>
      <c r="P45" s="55"/>
      <c r="Q45" s="56"/>
      <c r="R45" s="56"/>
      <c r="S45" s="62">
        <v>1</v>
      </c>
      <c r="T45" s="59" t="s">
        <v>297</v>
      </c>
      <c r="U45" s="100"/>
      <c r="V45" s="102"/>
      <c r="W45" s="102"/>
      <c r="X45" s="1">
        <v>2120</v>
      </c>
      <c r="Y45" s="1" t="s">
        <v>333</v>
      </c>
      <c r="Z45" s="12" t="b">
        <f t="shared" si="0"/>
        <v>1</v>
      </c>
    </row>
    <row r="46" spans="1:26" s="12" customFormat="1" x14ac:dyDescent="0.25">
      <c r="A46" s="57" t="str">
        <f>IF(INTRO!$E$34&lt;&gt;0,INTRO!$E$34,"")</f>
        <v>Angola</v>
      </c>
      <c r="B46" s="128" t="s">
        <v>162</v>
      </c>
      <c r="C46" s="129" t="s">
        <v>165</v>
      </c>
      <c r="D46" s="130">
        <v>78848</v>
      </c>
      <c r="E46" s="20">
        <f>IF(INTRO!$E$48="","",ROUND($D46*INTRO!$E$48,0))</f>
        <v>11827</v>
      </c>
      <c r="F46" s="20">
        <f>IF(INTRO!$E$49="","",ROUND($D46*INTRO!$E$49,0))</f>
        <v>22077</v>
      </c>
      <c r="G46" s="20">
        <f>IF(INTRO!$E$50="","",ROUND($D46*INTRO!$E$50,0))</f>
        <v>41789</v>
      </c>
      <c r="H46" s="55">
        <v>0</v>
      </c>
      <c r="I46" s="56">
        <v>0</v>
      </c>
      <c r="J46" s="56">
        <v>1</v>
      </c>
      <c r="K46" s="62">
        <v>2</v>
      </c>
      <c r="L46" s="29">
        <f>IF(INTRO!$E$38="Endemic", IF($H46&gt;0, IF($H46=4,"Unknown", IF($H46=99,"Stopped", $D46)), 0),"Not required")</f>
        <v>0</v>
      </c>
      <c r="M46" s="29">
        <f>IF(INTRO!$E$40="Endemic", IF($I46&gt;0, IF($I46=4,"Unknown",IF($I46=99,"Stopped", $D46)), 0),"Not required")</f>
        <v>0</v>
      </c>
      <c r="N46" s="29">
        <f>IF(INTRO!$E$42="Endemic", IF(AND($J46&gt;1,$J46&lt;5), IF($J46=4, "Unknown", E46+F46), 0),"Not required")</f>
        <v>0</v>
      </c>
      <c r="O46" s="29">
        <f>IF(INTRO!$E$44="Endemic", IF(AND($K46&gt;0,$K46&lt;5), IF($K46=4,"Unknown", IF($K46=1, $F46*0.33, IF($K46=2, $F46*0.5+$G46*0.2, SUM(F46:G46)))), 0),"Not required")</f>
        <v>19396.300000000003</v>
      </c>
      <c r="P46" s="55"/>
      <c r="Q46" s="56"/>
      <c r="R46" s="56"/>
      <c r="S46" s="62">
        <v>1</v>
      </c>
      <c r="T46" s="59" t="s">
        <v>297</v>
      </c>
      <c r="U46" s="100"/>
      <c r="V46" s="102"/>
      <c r="W46" s="102"/>
      <c r="X46" s="1">
        <v>2118</v>
      </c>
      <c r="Y46" s="1" t="s">
        <v>334</v>
      </c>
      <c r="Z46" s="12" t="b">
        <f t="shared" si="0"/>
        <v>1</v>
      </c>
    </row>
    <row r="47" spans="1:26" s="12" customFormat="1" x14ac:dyDescent="0.25">
      <c r="A47" s="57" t="str">
        <f>IF(INTRO!$E$34&lt;&gt;0,INTRO!$E$34,"")</f>
        <v>Angola</v>
      </c>
      <c r="B47" s="128" t="s">
        <v>162</v>
      </c>
      <c r="C47" s="129" t="s">
        <v>162</v>
      </c>
      <c r="D47" s="130">
        <v>665574</v>
      </c>
      <c r="E47" s="20">
        <f>IF(INTRO!$E$48="","",ROUND($D47*INTRO!$E$48,0))</f>
        <v>99836</v>
      </c>
      <c r="F47" s="20">
        <f>IF(INTRO!$E$49="","",ROUND($D47*INTRO!$E$49,0))</f>
        <v>186361</v>
      </c>
      <c r="G47" s="20">
        <f>IF(INTRO!$E$50="","",ROUND($D47*INTRO!$E$50,0))</f>
        <v>352754</v>
      </c>
      <c r="H47" s="55">
        <v>1</v>
      </c>
      <c r="I47" s="56">
        <v>0</v>
      </c>
      <c r="J47" s="56">
        <v>2</v>
      </c>
      <c r="K47" s="62">
        <v>2</v>
      </c>
      <c r="L47" s="29">
        <f>IF(INTRO!$E$38="Endemic", IF($H47&gt;0, IF($H47=4,"Unknown", IF($H47=99,"Stopped", $D47)), 0),"Not required")</f>
        <v>665574</v>
      </c>
      <c r="M47" s="29">
        <f>IF(INTRO!$E$40="Endemic", IF($I47&gt;0, IF($I47=4,"Unknown",IF($I47=99,"Stopped", $D47)), 0),"Not required")</f>
        <v>0</v>
      </c>
      <c r="N47" s="29">
        <f>IF(INTRO!$E$42="Endemic", IF(AND($J47&gt;1,$J47&lt;5), IF($J47=4, "Unknown", E47+F47), 0),"Not required")</f>
        <v>286197</v>
      </c>
      <c r="O47" s="29">
        <f>IF(INTRO!$E$44="Endemic", IF(AND($K47&gt;0,$K47&lt;5), IF($K47=4,"Unknown", IF($K47=1, $F47*0.33, IF($K47=2, $F47*0.5+$G47*0.2, SUM(F47:G47)))), 0),"Not required")</f>
        <v>163731.29999999999</v>
      </c>
      <c r="P47" s="55"/>
      <c r="Q47" s="56"/>
      <c r="R47" s="56"/>
      <c r="S47" s="62">
        <v>1</v>
      </c>
      <c r="T47" s="59" t="s">
        <v>297</v>
      </c>
      <c r="U47" s="100"/>
      <c r="V47" s="102"/>
      <c r="W47" s="102"/>
      <c r="X47" s="1">
        <v>2119</v>
      </c>
      <c r="Y47" s="1" t="s">
        <v>335</v>
      </c>
      <c r="Z47" s="12" t="b">
        <f t="shared" si="0"/>
        <v>1</v>
      </c>
    </row>
    <row r="48" spans="1:26" s="12" customFormat="1" x14ac:dyDescent="0.25">
      <c r="A48" s="57" t="str">
        <f>IF(INTRO!$E$34&lt;&gt;0,INTRO!$E$34,"")</f>
        <v>Angola</v>
      </c>
      <c r="B48" s="128" t="s">
        <v>162</v>
      </c>
      <c r="C48" s="129" t="s">
        <v>166</v>
      </c>
      <c r="D48" s="130">
        <v>115622</v>
      </c>
      <c r="E48" s="20">
        <f>IF(INTRO!$E$48="","",ROUND($D48*INTRO!$E$48,0))</f>
        <v>17343</v>
      </c>
      <c r="F48" s="20">
        <f>IF(INTRO!$E$49="","",ROUND($D48*INTRO!$E$49,0))</f>
        <v>32374</v>
      </c>
      <c r="G48" s="20">
        <f>IF(INTRO!$E$50="","",ROUND($D48*INTRO!$E$50,0))</f>
        <v>61280</v>
      </c>
      <c r="H48" s="55">
        <v>0</v>
      </c>
      <c r="I48" s="56">
        <v>0</v>
      </c>
      <c r="J48" s="56">
        <v>1</v>
      </c>
      <c r="K48" s="62">
        <v>2</v>
      </c>
      <c r="L48" s="29">
        <f>IF(INTRO!$E$38="Endemic", IF($H48&gt;0, IF($H48=4,"Unknown", IF($H48=99,"Stopped", $D48)), 0),"Not required")</f>
        <v>0</v>
      </c>
      <c r="M48" s="29">
        <f>IF(INTRO!$E$40="Endemic", IF($I48&gt;0, IF($I48=4,"Unknown",IF($I48=99,"Stopped", $D48)), 0),"Not required")</f>
        <v>0</v>
      </c>
      <c r="N48" s="29">
        <f>IF(INTRO!$E$42="Endemic", IF(AND($J48&gt;1,$J48&lt;5), IF($J48=4, "Unknown", E48+F48), 0),"Not required")</f>
        <v>0</v>
      </c>
      <c r="O48" s="29">
        <f>IF(INTRO!$E$44="Endemic", IF(AND($K48&gt;0,$K48&lt;5), IF($K48=4,"Unknown", IF($K48=1, $F48*0.33, IF($K48=2, $F48*0.5+$G48*0.2, SUM(F48:G48)))), 0),"Not required")</f>
        <v>28443</v>
      </c>
      <c r="P48" s="55"/>
      <c r="Q48" s="56"/>
      <c r="R48" s="56"/>
      <c r="S48" s="62">
        <v>1</v>
      </c>
      <c r="T48" s="59" t="s">
        <v>297</v>
      </c>
      <c r="U48" s="100"/>
      <c r="V48" s="102"/>
      <c r="W48" s="102"/>
      <c r="X48" s="138">
        <v>2121</v>
      </c>
      <c r="Y48" s="138" t="s">
        <v>336</v>
      </c>
      <c r="Z48" s="12" t="b">
        <f t="shared" si="0"/>
        <v>1</v>
      </c>
    </row>
    <row r="49" spans="1:26" s="12" customFormat="1" x14ac:dyDescent="0.25">
      <c r="A49" s="57" t="str">
        <f>IF(INTRO!$E$34&lt;&gt;0,INTRO!$E$34,"")</f>
        <v>Angola</v>
      </c>
      <c r="B49" s="128" t="s">
        <v>162</v>
      </c>
      <c r="C49" s="129" t="s">
        <v>167</v>
      </c>
      <c r="D49" s="130">
        <v>124448</v>
      </c>
      <c r="E49" s="20">
        <f>IF(INTRO!$E$48="","",ROUND($D49*INTRO!$E$48,0))</f>
        <v>18667</v>
      </c>
      <c r="F49" s="20">
        <f>IF(INTRO!$E$49="","",ROUND($D49*INTRO!$E$49,0))</f>
        <v>34845</v>
      </c>
      <c r="G49" s="20">
        <f>IF(INTRO!$E$50="","",ROUND($D49*INTRO!$E$50,0))</f>
        <v>65957</v>
      </c>
      <c r="H49" s="55">
        <v>4</v>
      </c>
      <c r="I49" s="56">
        <v>0</v>
      </c>
      <c r="J49" s="56">
        <v>1</v>
      </c>
      <c r="K49" s="62">
        <v>2</v>
      </c>
      <c r="L49" s="29" t="str">
        <f>IF(INTRO!$E$38="Endemic", IF($H49&gt;0, IF($H49=4,"Unknown", IF($H49=99,"Stopped", $D49)), 0),"Not required")</f>
        <v>Unknown</v>
      </c>
      <c r="M49" s="29">
        <f>IF(INTRO!$E$40="Endemic", IF($I49&gt;0, IF($I49=4,"Unknown",IF($I49=99,"Stopped", $D49)), 0),"Not required")</f>
        <v>0</v>
      </c>
      <c r="N49" s="29">
        <f>IF(INTRO!$E$42="Endemic", IF(AND($J49&gt;1,$J49&lt;5), IF($J49=4, "Unknown", E49+F49), 0),"Not required")</f>
        <v>0</v>
      </c>
      <c r="O49" s="29">
        <f>IF(INTRO!$E$44="Endemic", IF(AND($K49&gt;0,$K49&lt;5), IF($K49=4,"Unknown", IF($K49=1, $F49*0.33, IF($K49=2, $F49*0.5+$G49*0.2, SUM(F49:G49)))), 0),"Not required")</f>
        <v>30613.9</v>
      </c>
      <c r="P49" s="55"/>
      <c r="Q49" s="56"/>
      <c r="R49" s="56"/>
      <c r="S49" s="62">
        <v>1</v>
      </c>
      <c r="T49" s="59" t="s">
        <v>297</v>
      </c>
      <c r="U49" s="100"/>
      <c r="V49" s="102"/>
      <c r="W49" s="102"/>
      <c r="X49" s="1">
        <v>2122</v>
      </c>
      <c r="Y49" s="1" t="s">
        <v>337</v>
      </c>
      <c r="Z49" s="12" t="b">
        <f t="shared" si="0"/>
        <v>1</v>
      </c>
    </row>
    <row r="50" spans="1:26" s="12" customFormat="1" x14ac:dyDescent="0.25">
      <c r="A50" s="57" t="str">
        <f>IF(INTRO!$E$34&lt;&gt;0,INTRO!$E$34,"")</f>
        <v>Angola</v>
      </c>
      <c r="B50" s="128" t="s">
        <v>162</v>
      </c>
      <c r="C50" s="129" t="s">
        <v>168</v>
      </c>
      <c r="D50" s="130">
        <v>86795</v>
      </c>
      <c r="E50" s="20">
        <f>IF(INTRO!$E$48="","",ROUND($D50*INTRO!$E$48,0))</f>
        <v>13019</v>
      </c>
      <c r="F50" s="20">
        <f>IF(INTRO!$E$49="","",ROUND($D50*INTRO!$E$49,0))</f>
        <v>24303</v>
      </c>
      <c r="G50" s="20">
        <f>IF(INTRO!$E$50="","",ROUND($D50*INTRO!$E$50,0))</f>
        <v>46001</v>
      </c>
      <c r="H50" s="55">
        <v>4</v>
      </c>
      <c r="I50" s="56">
        <v>0</v>
      </c>
      <c r="J50" s="56">
        <v>2</v>
      </c>
      <c r="K50" s="62">
        <v>2</v>
      </c>
      <c r="L50" s="29" t="str">
        <f>IF(INTRO!$E$38="Endemic", IF($H50&gt;0, IF($H50=4,"Unknown", IF($H50=99,"Stopped", $D50)), 0),"Not required")</f>
        <v>Unknown</v>
      </c>
      <c r="M50" s="29">
        <f>IF(INTRO!$E$40="Endemic", IF($I50&gt;0, IF($I50=4,"Unknown",IF($I50=99,"Stopped", $D50)), 0),"Not required")</f>
        <v>0</v>
      </c>
      <c r="N50" s="29">
        <f>IF(INTRO!$E$42="Endemic", IF(AND($J50&gt;1,$J50&lt;5), IF($J50=4, "Unknown", E50+F50), 0),"Not required")</f>
        <v>37322</v>
      </c>
      <c r="O50" s="29">
        <f>IF(INTRO!$E$44="Endemic", IF(AND($K50&gt;0,$K50&lt;5), IF($K50=4,"Unknown", IF($K50=1, $F50*0.33, IF($K50=2, $F50*0.5+$G50*0.2, SUM(F50:G50)))), 0),"Not required")</f>
        <v>21351.7</v>
      </c>
      <c r="P50" s="55"/>
      <c r="Q50" s="56"/>
      <c r="R50" s="56"/>
      <c r="S50" s="62">
        <v>1</v>
      </c>
      <c r="T50" s="59" t="s">
        <v>297</v>
      </c>
      <c r="U50" s="100"/>
      <c r="V50" s="102"/>
      <c r="W50" s="102"/>
      <c r="X50" s="1">
        <v>2123</v>
      </c>
      <c r="Y50" s="1" t="s">
        <v>338</v>
      </c>
      <c r="Z50" s="12" t="b">
        <f t="shared" si="0"/>
        <v>1</v>
      </c>
    </row>
    <row r="51" spans="1:26" s="12" customFormat="1" x14ac:dyDescent="0.25">
      <c r="A51" s="57" t="str">
        <f>IF(INTRO!$E$34&lt;&gt;0,INTRO!$E$34,"")</f>
        <v>Angola</v>
      </c>
      <c r="B51" s="128" t="s">
        <v>162</v>
      </c>
      <c r="C51" s="129" t="s">
        <v>169</v>
      </c>
      <c r="D51" s="130">
        <v>110429</v>
      </c>
      <c r="E51" s="20">
        <f>IF(INTRO!$E$48="","",ROUND($D51*INTRO!$E$48,0))</f>
        <v>16564</v>
      </c>
      <c r="F51" s="20">
        <f>IF(INTRO!$E$49="","",ROUND($D51*INTRO!$E$49,0))</f>
        <v>30920</v>
      </c>
      <c r="G51" s="20">
        <f>IF(INTRO!$E$50="","",ROUND($D51*INTRO!$E$50,0))</f>
        <v>58527</v>
      </c>
      <c r="H51" s="55">
        <v>4</v>
      </c>
      <c r="I51" s="56">
        <v>0</v>
      </c>
      <c r="J51" s="56">
        <v>1</v>
      </c>
      <c r="K51" s="62">
        <v>2</v>
      </c>
      <c r="L51" s="29" t="str">
        <f>IF(INTRO!$E$38="Endemic", IF($H51&gt;0, IF($H51=4,"Unknown", IF($H51=99,"Stopped", $D51)), 0),"Not required")</f>
        <v>Unknown</v>
      </c>
      <c r="M51" s="29">
        <f>IF(INTRO!$E$40="Endemic", IF($I51&gt;0, IF($I51=4,"Unknown",IF($I51=99,"Stopped", $D51)), 0),"Not required")</f>
        <v>0</v>
      </c>
      <c r="N51" s="29">
        <f>IF(INTRO!$E$42="Endemic", IF(AND($J51&gt;1,$J51&lt;5), IF($J51=4, "Unknown", E51+F51), 0),"Not required")</f>
        <v>0</v>
      </c>
      <c r="O51" s="29">
        <f>IF(INTRO!$E$44="Endemic", IF(AND($K51&gt;0,$K51&lt;5), IF($K51=4,"Unknown", IF($K51=1, $F51*0.33, IF($K51=2, $F51*0.5+$G51*0.2, SUM(F51:G51)))), 0),"Not required")</f>
        <v>27165.4</v>
      </c>
      <c r="P51" s="55"/>
      <c r="Q51" s="56"/>
      <c r="R51" s="56"/>
      <c r="S51" s="62">
        <v>1</v>
      </c>
      <c r="T51" s="59" t="s">
        <v>297</v>
      </c>
      <c r="U51" s="100"/>
      <c r="V51" s="102"/>
      <c r="W51" s="102"/>
      <c r="X51" s="1">
        <v>2124</v>
      </c>
      <c r="Y51" s="1" t="s">
        <v>339</v>
      </c>
      <c r="Z51" s="12" t="b">
        <f t="shared" si="0"/>
        <v>1</v>
      </c>
    </row>
    <row r="52" spans="1:26" s="12" customFormat="1" x14ac:dyDescent="0.25">
      <c r="A52" s="57" t="str">
        <f>IF(INTRO!$E$34&lt;&gt;0,INTRO!$E$34,"")</f>
        <v>Angola</v>
      </c>
      <c r="B52" s="128" t="s">
        <v>162</v>
      </c>
      <c r="C52" s="129" t="s">
        <v>170</v>
      </c>
      <c r="D52" s="130">
        <v>101914</v>
      </c>
      <c r="E52" s="20">
        <f>IF(INTRO!$E$48="","",ROUND($D52*INTRO!$E$48,0))</f>
        <v>15287</v>
      </c>
      <c r="F52" s="20">
        <f>IF(INTRO!$E$49="","",ROUND($D52*INTRO!$E$49,0))</f>
        <v>28536</v>
      </c>
      <c r="G52" s="20">
        <f>IF(INTRO!$E$50="","",ROUND($D52*INTRO!$E$50,0))</f>
        <v>54014</v>
      </c>
      <c r="H52" s="55">
        <v>0</v>
      </c>
      <c r="I52" s="56">
        <v>0</v>
      </c>
      <c r="J52" s="56">
        <v>1</v>
      </c>
      <c r="K52" s="62">
        <v>2</v>
      </c>
      <c r="L52" s="29">
        <f>IF(INTRO!$E$38="Endemic", IF($H52&gt;0, IF($H52=4,"Unknown", IF($H52=99,"Stopped", $D52)), 0),"Not required")</f>
        <v>0</v>
      </c>
      <c r="M52" s="29">
        <f>IF(INTRO!$E$40="Endemic", IF($I52&gt;0, IF($I52=4,"Unknown",IF($I52=99,"Stopped", $D52)), 0),"Not required")</f>
        <v>0</v>
      </c>
      <c r="N52" s="29">
        <f>IF(INTRO!$E$42="Endemic", IF(AND($J52&gt;1,$J52&lt;5), IF($J52=4, "Unknown", E52+F52), 0),"Not required")</f>
        <v>0</v>
      </c>
      <c r="O52" s="29">
        <f>IF(INTRO!$E$44="Endemic", IF(AND($K52&gt;0,$K52&lt;5), IF($K52=4,"Unknown", IF($K52=1, $F52*0.33, IF($K52=2, $F52*0.5+$G52*0.2, SUM(F52:G52)))), 0),"Not required")</f>
        <v>25070.800000000003</v>
      </c>
      <c r="P52" s="55"/>
      <c r="Q52" s="56"/>
      <c r="R52" s="56"/>
      <c r="S52" s="62">
        <v>1</v>
      </c>
      <c r="T52" s="59" t="s">
        <v>297</v>
      </c>
      <c r="U52" s="100"/>
      <c r="V52" s="102"/>
      <c r="W52" s="102"/>
      <c r="X52" s="138">
        <v>2125</v>
      </c>
      <c r="Y52" s="138" t="s">
        <v>340</v>
      </c>
      <c r="Z52" s="12" t="b">
        <f t="shared" si="0"/>
        <v>0</v>
      </c>
    </row>
    <row r="53" spans="1:26" s="12" customFormat="1" x14ac:dyDescent="0.25">
      <c r="A53" s="57" t="str">
        <f>IF(INTRO!$E$34&lt;&gt;0,INTRO!$E$34,"")</f>
        <v>Angola</v>
      </c>
      <c r="B53" s="128" t="s">
        <v>162</v>
      </c>
      <c r="C53" s="129" t="s">
        <v>171</v>
      </c>
      <c r="D53" s="130">
        <v>28197</v>
      </c>
      <c r="E53" s="20">
        <f>IF(INTRO!$E$48="","",ROUND($D53*INTRO!$E$48,0))</f>
        <v>4230</v>
      </c>
      <c r="F53" s="20">
        <f>IF(INTRO!$E$49="","",ROUND($D53*INTRO!$E$49,0))</f>
        <v>7895</v>
      </c>
      <c r="G53" s="20">
        <f>IF(INTRO!$E$50="","",ROUND($D53*INTRO!$E$50,0))</f>
        <v>14944</v>
      </c>
      <c r="H53" s="55">
        <v>0</v>
      </c>
      <c r="I53" s="56">
        <v>0</v>
      </c>
      <c r="J53" s="56">
        <v>1</v>
      </c>
      <c r="K53" s="62">
        <v>2</v>
      </c>
      <c r="L53" s="29">
        <f>IF(INTRO!$E$38="Endemic", IF($H53&gt;0, IF($H53=4,"Unknown", IF($H53=99,"Stopped", $D53)), 0),"Not required")</f>
        <v>0</v>
      </c>
      <c r="M53" s="29">
        <f>IF(INTRO!$E$40="Endemic", IF($I53&gt;0, IF($I53=4,"Unknown",IF($I53=99,"Stopped", $D53)), 0),"Not required")</f>
        <v>0</v>
      </c>
      <c r="N53" s="29">
        <f>IF(INTRO!$E$42="Endemic", IF(AND($J53&gt;1,$J53&lt;5), IF($J53=4, "Unknown", E53+F53), 0),"Not required")</f>
        <v>0</v>
      </c>
      <c r="O53" s="29">
        <f>IF(INTRO!$E$44="Endemic", IF(AND($K53&gt;0,$K53&lt;5), IF($K53=4,"Unknown", IF($K53=1, $F53*0.33, IF($K53=2, $F53*0.5+$G53*0.2, SUM(F53:G53)))), 0),"Not required")</f>
        <v>6936.3</v>
      </c>
      <c r="P53" s="55"/>
      <c r="Q53" s="56"/>
      <c r="R53" s="56"/>
      <c r="S53" s="62">
        <v>1</v>
      </c>
      <c r="T53" s="59" t="s">
        <v>297</v>
      </c>
      <c r="U53" s="100"/>
      <c r="V53" s="102"/>
      <c r="W53" s="102"/>
      <c r="X53" s="1">
        <v>2117</v>
      </c>
      <c r="Y53" s="1" t="s">
        <v>341</v>
      </c>
      <c r="Z53" s="12" t="b">
        <f t="shared" si="0"/>
        <v>1</v>
      </c>
    </row>
    <row r="54" spans="1:26" s="12" customFormat="1" x14ac:dyDescent="0.25">
      <c r="A54" s="57" t="str">
        <f>IF(INTRO!$E$34&lt;&gt;0,INTRO!$E$34,"")</f>
        <v>Angola</v>
      </c>
      <c r="B54" s="128" t="s">
        <v>162</v>
      </c>
      <c r="C54" s="129" t="s">
        <v>172</v>
      </c>
      <c r="D54" s="130">
        <v>42687</v>
      </c>
      <c r="E54" s="20">
        <f>IF(INTRO!$E$48="","",ROUND($D54*INTRO!$E$48,0))</f>
        <v>6403</v>
      </c>
      <c r="F54" s="20">
        <f>IF(INTRO!$E$49="","",ROUND($D54*INTRO!$E$49,0))</f>
        <v>11952</v>
      </c>
      <c r="G54" s="20">
        <f>IF(INTRO!$E$50="","",ROUND($D54*INTRO!$E$50,0))</f>
        <v>22624</v>
      </c>
      <c r="H54" s="55">
        <v>0</v>
      </c>
      <c r="I54" s="56">
        <v>0</v>
      </c>
      <c r="J54" s="56">
        <v>1</v>
      </c>
      <c r="K54" s="62">
        <v>2</v>
      </c>
      <c r="L54" s="29">
        <f>IF(INTRO!$E$38="Endemic", IF($H54&gt;0, IF($H54=4,"Unknown", IF($H54=99,"Stopped", $D54)), 0),"Not required")</f>
        <v>0</v>
      </c>
      <c r="M54" s="29">
        <f>IF(INTRO!$E$40="Endemic", IF($I54&gt;0, IF($I54=4,"Unknown",IF($I54=99,"Stopped", $D54)), 0),"Not required")</f>
        <v>0</v>
      </c>
      <c r="N54" s="29">
        <f>IF(INTRO!$E$42="Endemic", IF(AND($J54&gt;1,$J54&lt;5), IF($J54=4, "Unknown", E54+F54), 0),"Not required")</f>
        <v>0</v>
      </c>
      <c r="O54" s="29">
        <f>IF(INTRO!$E$44="Endemic", IF(AND($K54&gt;0,$K54&lt;5), IF($K54=4,"Unknown", IF($K54=1, $F54*0.33, IF($K54=2, $F54*0.5+$G54*0.2, SUM(F54:G54)))), 0),"Not required")</f>
        <v>10500.8</v>
      </c>
      <c r="P54" s="55"/>
      <c r="Q54" s="56"/>
      <c r="R54" s="56"/>
      <c r="S54" s="62">
        <v>1</v>
      </c>
      <c r="T54" s="59" t="s">
        <v>297</v>
      </c>
      <c r="U54" s="100"/>
      <c r="V54" s="102"/>
      <c r="W54" s="102"/>
      <c r="X54" s="1">
        <v>2126</v>
      </c>
      <c r="Y54" s="1" t="s">
        <v>342</v>
      </c>
      <c r="Z54" s="12" t="b">
        <f t="shared" si="0"/>
        <v>1</v>
      </c>
    </row>
    <row r="55" spans="1:26" s="12" customFormat="1" x14ac:dyDescent="0.25">
      <c r="A55" s="57" t="str">
        <f>IF(INTRO!$E$34&lt;&gt;0,INTRO!$E$34,"")</f>
        <v>Angola</v>
      </c>
      <c r="B55" s="128" t="s">
        <v>173</v>
      </c>
      <c r="C55" s="129" t="s">
        <v>174</v>
      </c>
      <c r="D55" s="130">
        <v>159908</v>
      </c>
      <c r="E55" s="20">
        <f>IF(INTRO!$E$48="","",ROUND($D55*INTRO!$E$48,0))</f>
        <v>23986</v>
      </c>
      <c r="F55" s="20">
        <f>IF(INTRO!$E$49="","",ROUND($D55*INTRO!$E$49,0))</f>
        <v>44774</v>
      </c>
      <c r="G55" s="20">
        <f>IF(INTRO!$E$50="","",ROUND($D55*INTRO!$E$50,0))</f>
        <v>84751</v>
      </c>
      <c r="H55" s="55">
        <v>4</v>
      </c>
      <c r="I55" s="56">
        <v>1</v>
      </c>
      <c r="J55" s="56">
        <v>2</v>
      </c>
      <c r="K55" s="62">
        <v>2</v>
      </c>
      <c r="L55" s="29" t="str">
        <f>IF(INTRO!$E$38="Endemic", IF($H55&gt;0, IF($H55=4,"Unknown", IF($H55=99,"Stopped", $D55)), 0),"Not required")</f>
        <v>Unknown</v>
      </c>
      <c r="M55" s="29">
        <f>IF(INTRO!$E$40="Endemic", IF($I55&gt;0, IF($I55=4,"Unknown",IF($I55=99,"Stopped", $D55)), 0),"Not required")</f>
        <v>159908</v>
      </c>
      <c r="N55" s="29">
        <f>IF(INTRO!$E$42="Endemic", IF(AND($J55&gt;1,$J55&lt;5), IF($J55=4, "Unknown", E55+F55), 0),"Not required")</f>
        <v>68760</v>
      </c>
      <c r="O55" s="29">
        <f>IF(INTRO!$E$44="Endemic", IF(AND($K55&gt;0,$K55&lt;5), IF($K55=4,"Unknown", IF($K55=1, $F55*0.33, IF($K55=2, $F55*0.5+$G55*0.2, SUM(F55:G55)))), 0),"Not required")</f>
        <v>39337.199999999997</v>
      </c>
      <c r="P55" s="55"/>
      <c r="Q55" s="56"/>
      <c r="R55" s="56"/>
      <c r="S55" s="62"/>
      <c r="T55" s="59"/>
      <c r="U55" s="100"/>
      <c r="V55" s="102"/>
      <c r="W55" s="102"/>
      <c r="X55" s="1">
        <v>2133</v>
      </c>
      <c r="Y55" s="1" t="s">
        <v>343</v>
      </c>
      <c r="Z55" s="12" t="b">
        <f t="shared" si="0"/>
        <v>1</v>
      </c>
    </row>
    <row r="56" spans="1:26" s="12" customFormat="1" x14ac:dyDescent="0.25">
      <c r="A56" s="57" t="str">
        <f>IF(INTRO!$E$34&lt;&gt;0,INTRO!$E$34,"")</f>
        <v>Angola</v>
      </c>
      <c r="B56" s="128" t="s">
        <v>173</v>
      </c>
      <c r="C56" s="129" t="s">
        <v>175</v>
      </c>
      <c r="D56" s="130">
        <v>128411</v>
      </c>
      <c r="E56" s="20">
        <f>IF(INTRO!$E$48="","",ROUND($D56*INTRO!$E$48,0))</f>
        <v>19262</v>
      </c>
      <c r="F56" s="20">
        <f>IF(INTRO!$E$49="","",ROUND($D56*INTRO!$E$49,0))</f>
        <v>35955</v>
      </c>
      <c r="G56" s="20">
        <f>IF(INTRO!$E$50="","",ROUND($D56*INTRO!$E$50,0))</f>
        <v>68058</v>
      </c>
      <c r="H56" s="55">
        <v>4</v>
      </c>
      <c r="I56" s="56">
        <v>1</v>
      </c>
      <c r="J56" s="56">
        <v>2</v>
      </c>
      <c r="K56" s="62">
        <v>2</v>
      </c>
      <c r="L56" s="29" t="str">
        <f>IF(INTRO!$E$38="Endemic", IF($H56&gt;0, IF($H56=4,"Unknown", IF($H56=99,"Stopped", $D56)), 0),"Not required")</f>
        <v>Unknown</v>
      </c>
      <c r="M56" s="29">
        <f>IF(INTRO!$E$40="Endemic", IF($I56&gt;0, IF($I56=4,"Unknown",IF($I56=99,"Stopped", $D56)), 0),"Not required")</f>
        <v>128411</v>
      </c>
      <c r="N56" s="29">
        <f>IF(INTRO!$E$42="Endemic", IF(AND($J56&gt;1,$J56&lt;5), IF($J56=4, "Unknown", E56+F56), 0),"Not required")</f>
        <v>55217</v>
      </c>
      <c r="O56" s="29">
        <f>IF(INTRO!$E$44="Endemic", IF(AND($K56&gt;0,$K56&lt;5), IF($K56=4,"Unknown", IF($K56=1, $F56*0.33, IF($K56=2, $F56*0.5+$G56*0.2, SUM(F56:G56)))), 0),"Not required")</f>
        <v>31589.1</v>
      </c>
      <c r="P56" s="55"/>
      <c r="Q56" s="56"/>
      <c r="R56" s="56"/>
      <c r="S56" s="62"/>
      <c r="T56" s="59"/>
      <c r="U56" s="100"/>
      <c r="V56" s="102"/>
      <c r="W56" s="102"/>
      <c r="X56" s="1">
        <v>2214</v>
      </c>
      <c r="Y56" s="1" t="s">
        <v>175</v>
      </c>
      <c r="Z56" s="12" t="b">
        <f t="shared" si="0"/>
        <v>1</v>
      </c>
    </row>
    <row r="57" spans="1:26" s="12" customFormat="1" x14ac:dyDescent="0.25">
      <c r="A57" s="57" t="str">
        <f>IF(INTRO!$E$34&lt;&gt;0,INTRO!$E$34,"")</f>
        <v>Angola</v>
      </c>
      <c r="B57" s="128" t="s">
        <v>173</v>
      </c>
      <c r="C57" s="129" t="s">
        <v>176</v>
      </c>
      <c r="D57" s="130">
        <v>169420</v>
      </c>
      <c r="E57" s="20">
        <f>IF(INTRO!$E$48="","",ROUND($D57*INTRO!$E$48,0))</f>
        <v>25413</v>
      </c>
      <c r="F57" s="20">
        <f>IF(INTRO!$E$49="","",ROUND($D57*INTRO!$E$49,0))</f>
        <v>47438</v>
      </c>
      <c r="G57" s="20">
        <f>IF(INTRO!$E$50="","",ROUND($D57*INTRO!$E$50,0))</f>
        <v>89793</v>
      </c>
      <c r="H57" s="55">
        <v>4</v>
      </c>
      <c r="I57" s="56">
        <v>1</v>
      </c>
      <c r="J57" s="56">
        <v>2</v>
      </c>
      <c r="K57" s="62">
        <v>2</v>
      </c>
      <c r="L57" s="29" t="str">
        <f>IF(INTRO!$E$38="Endemic", IF($H57&gt;0, IF($H57=4,"Unknown", IF($H57=99,"Stopped", $D57)), 0),"Not required")</f>
        <v>Unknown</v>
      </c>
      <c r="M57" s="29">
        <f>IF(INTRO!$E$40="Endemic", IF($I57&gt;0, IF($I57=4,"Unknown",IF($I57=99,"Stopped", $D57)), 0),"Not required")</f>
        <v>169420</v>
      </c>
      <c r="N57" s="29">
        <f>IF(INTRO!$E$42="Endemic", IF(AND($J57&gt;1,$J57&lt;5), IF($J57=4, "Unknown", E57+F57), 0),"Not required")</f>
        <v>72851</v>
      </c>
      <c r="O57" s="29">
        <f>IF(INTRO!$E$44="Endemic", IF(AND($K57&gt;0,$K57&lt;5), IF($K57=4,"Unknown", IF($K57=1, $F57*0.33, IF($K57=2, $F57*0.5+$G57*0.2, SUM(F57:G57)))), 0),"Not required")</f>
        <v>41677.600000000006</v>
      </c>
      <c r="P57" s="55"/>
      <c r="Q57" s="56"/>
      <c r="R57" s="56"/>
      <c r="S57" s="62"/>
      <c r="T57" s="59"/>
      <c r="U57" s="100"/>
      <c r="V57" s="102"/>
      <c r="W57" s="102"/>
      <c r="X57" s="1">
        <v>2134</v>
      </c>
      <c r="Y57" s="1" t="s">
        <v>344</v>
      </c>
      <c r="Z57" s="12" t="b">
        <f t="shared" si="0"/>
        <v>1</v>
      </c>
    </row>
    <row r="58" spans="1:26" s="12" customFormat="1" x14ac:dyDescent="0.25">
      <c r="A58" s="57" t="str">
        <f>IF(INTRO!$E$34&lt;&gt;0,INTRO!$E$34,"")</f>
        <v>Angola</v>
      </c>
      <c r="B58" s="128" t="s">
        <v>173</v>
      </c>
      <c r="C58" s="129" t="s">
        <v>177</v>
      </c>
      <c r="D58" s="130">
        <v>181431</v>
      </c>
      <c r="E58" s="20">
        <f>IF(INTRO!$E$48="","",ROUND($D58*INTRO!$E$48,0))</f>
        <v>27215</v>
      </c>
      <c r="F58" s="20">
        <f>IF(INTRO!$E$49="","",ROUND($D58*INTRO!$E$49,0))</f>
        <v>50801</v>
      </c>
      <c r="G58" s="20">
        <f>IF(INTRO!$E$50="","",ROUND($D58*INTRO!$E$50,0))</f>
        <v>96158</v>
      </c>
      <c r="H58" s="55">
        <v>4</v>
      </c>
      <c r="I58" s="56">
        <v>4</v>
      </c>
      <c r="J58" s="56">
        <v>2</v>
      </c>
      <c r="K58" s="62">
        <v>2</v>
      </c>
      <c r="L58" s="29" t="str">
        <f>IF(INTRO!$E$38="Endemic", IF($H58&gt;0, IF($H58=4,"Unknown", IF($H58=99,"Stopped", $D58)), 0),"Not required")</f>
        <v>Unknown</v>
      </c>
      <c r="M58" s="29" t="str">
        <f>IF(INTRO!$E$40="Endemic", IF($I58&gt;0, IF($I58=4,"Unknown",IF($I58=99,"Stopped", $D58)), 0),"Not required")</f>
        <v>Unknown</v>
      </c>
      <c r="N58" s="29">
        <f>IF(INTRO!$E$42="Endemic", IF(AND($J58&gt;1,$J58&lt;5), IF($J58=4, "Unknown", E58+F58), 0),"Not required")</f>
        <v>78016</v>
      </c>
      <c r="O58" s="29">
        <f>IF(INTRO!$E$44="Endemic", IF(AND($K58&gt;0,$K58&lt;5), IF($K58=4,"Unknown", IF($K58=1, $F58*0.33, IF($K58=2, $F58*0.5+$G58*0.2, SUM(F58:G58)))), 0),"Not required")</f>
        <v>44632.100000000006</v>
      </c>
      <c r="P58" s="55"/>
      <c r="Q58" s="56"/>
      <c r="R58" s="56"/>
      <c r="S58" s="62"/>
      <c r="T58" s="59"/>
      <c r="U58" s="100"/>
      <c r="V58" s="102"/>
      <c r="W58" s="102"/>
      <c r="X58" s="1">
        <v>2127</v>
      </c>
      <c r="Y58" s="1" t="s">
        <v>345</v>
      </c>
      <c r="Z58" s="12" t="b">
        <f t="shared" si="0"/>
        <v>1</v>
      </c>
    </row>
    <row r="59" spans="1:26" s="12" customFormat="1" x14ac:dyDescent="0.25">
      <c r="A59" s="57" t="str">
        <f>IF(INTRO!$E$34&lt;&gt;0,INTRO!$E$34,"")</f>
        <v>Angola</v>
      </c>
      <c r="B59" s="128" t="s">
        <v>173</v>
      </c>
      <c r="C59" s="129" t="s">
        <v>178</v>
      </c>
      <c r="D59" s="130">
        <v>127273</v>
      </c>
      <c r="E59" s="20">
        <f>IF(INTRO!$E$48="","",ROUND($D59*INTRO!$E$48,0))</f>
        <v>19091</v>
      </c>
      <c r="F59" s="20">
        <f>IF(INTRO!$E$49="","",ROUND($D59*INTRO!$E$49,0))</f>
        <v>35636</v>
      </c>
      <c r="G59" s="20">
        <f>IF(INTRO!$E$50="","",ROUND($D59*INTRO!$E$50,0))</f>
        <v>67455</v>
      </c>
      <c r="H59" s="55">
        <v>4</v>
      </c>
      <c r="I59" s="56">
        <v>1</v>
      </c>
      <c r="J59" s="56">
        <v>2</v>
      </c>
      <c r="K59" s="62">
        <v>2</v>
      </c>
      <c r="L59" s="29" t="str">
        <f>IF(INTRO!$E$38="Endemic", IF($H59&gt;0, IF($H59=4,"Unknown", IF($H59=99,"Stopped", $D59)), 0),"Not required")</f>
        <v>Unknown</v>
      </c>
      <c r="M59" s="29">
        <f>IF(INTRO!$E$40="Endemic", IF($I59&gt;0, IF($I59=4,"Unknown",IF($I59=99,"Stopped", $D59)), 0),"Not required")</f>
        <v>127273</v>
      </c>
      <c r="N59" s="29">
        <f>IF(INTRO!$E$42="Endemic", IF(AND($J59&gt;1,$J59&lt;5), IF($J59=4, "Unknown", E59+F59), 0),"Not required")</f>
        <v>54727</v>
      </c>
      <c r="O59" s="29">
        <f>IF(INTRO!$E$44="Endemic", IF(AND($K59&gt;0,$K59&lt;5), IF($K59=4,"Unknown", IF($K59=1, $F59*0.33, IF($K59=2, $F59*0.5+$G59*0.2, SUM(F59:G59)))), 0),"Not required")</f>
        <v>31309</v>
      </c>
      <c r="P59" s="55"/>
      <c r="Q59" s="56"/>
      <c r="R59" s="56"/>
      <c r="S59" s="62"/>
      <c r="T59" s="59"/>
      <c r="U59" s="100"/>
      <c r="V59" s="102"/>
      <c r="W59" s="102"/>
      <c r="X59" s="1">
        <v>2128</v>
      </c>
      <c r="Y59" s="1" t="s">
        <v>346</v>
      </c>
      <c r="Z59" s="12" t="b">
        <f t="shared" si="0"/>
        <v>1</v>
      </c>
    </row>
    <row r="60" spans="1:26" s="12" customFormat="1" x14ac:dyDescent="0.25">
      <c r="A60" s="57" t="str">
        <f>IF(INTRO!$E$34&lt;&gt;0,INTRO!$E$34,"")</f>
        <v>Angola</v>
      </c>
      <c r="B60" s="128" t="s">
        <v>173</v>
      </c>
      <c r="C60" s="129" t="s">
        <v>179</v>
      </c>
      <c r="D60" s="130">
        <v>61385</v>
      </c>
      <c r="E60" s="20">
        <f>IF(INTRO!$E$48="","",ROUND($D60*INTRO!$E$48,0))</f>
        <v>9208</v>
      </c>
      <c r="F60" s="20">
        <f>IF(INTRO!$E$49="","",ROUND($D60*INTRO!$E$49,0))</f>
        <v>17188</v>
      </c>
      <c r="G60" s="20">
        <f>IF(INTRO!$E$50="","",ROUND($D60*INTRO!$E$50,0))</f>
        <v>32534</v>
      </c>
      <c r="H60" s="55">
        <v>4</v>
      </c>
      <c r="I60" s="56">
        <v>4</v>
      </c>
      <c r="J60" s="56">
        <v>2</v>
      </c>
      <c r="K60" s="62">
        <v>2</v>
      </c>
      <c r="L60" s="29" t="str">
        <f>IF(INTRO!$E$38="Endemic", IF($H60&gt;0, IF($H60=4,"Unknown", IF($H60=99,"Stopped", $D60)), 0),"Not required")</f>
        <v>Unknown</v>
      </c>
      <c r="M60" s="29" t="str">
        <f>IF(INTRO!$E$40="Endemic", IF($I60&gt;0, IF($I60=4,"Unknown",IF($I60=99,"Stopped", $D60)), 0),"Not required")</f>
        <v>Unknown</v>
      </c>
      <c r="N60" s="29">
        <f>IF(INTRO!$E$42="Endemic", IF(AND($J60&gt;1,$J60&lt;5), IF($J60=4, "Unknown", E60+F60), 0),"Not required")</f>
        <v>26396</v>
      </c>
      <c r="O60" s="29">
        <f>IF(INTRO!$E$44="Endemic", IF(AND($K60&gt;0,$K60&lt;5), IF($K60=4,"Unknown", IF($K60=1, $F60*0.33, IF($K60=2, $F60*0.5+$G60*0.2, SUM(F60:G60)))), 0),"Not required")</f>
        <v>15100.8</v>
      </c>
      <c r="P60" s="55"/>
      <c r="Q60" s="56"/>
      <c r="R60" s="56"/>
      <c r="S60" s="62"/>
      <c r="T60" s="59"/>
      <c r="U60" s="100"/>
      <c r="V60" s="102"/>
      <c r="W60" s="102"/>
      <c r="X60" s="1">
        <v>2129</v>
      </c>
      <c r="Y60" s="1" t="s">
        <v>347</v>
      </c>
      <c r="Z60" s="12" t="b">
        <f t="shared" si="0"/>
        <v>1</v>
      </c>
    </row>
    <row r="61" spans="1:26" s="12" customFormat="1" x14ac:dyDescent="0.25">
      <c r="A61" s="57" t="str">
        <f>IF(INTRO!$E$34&lt;&gt;0,INTRO!$E$34,"")</f>
        <v>Angola</v>
      </c>
      <c r="B61" s="128" t="s">
        <v>173</v>
      </c>
      <c r="C61" s="129" t="s">
        <v>180</v>
      </c>
      <c r="D61" s="130">
        <v>75988</v>
      </c>
      <c r="E61" s="20">
        <f>IF(INTRO!$E$48="","",ROUND($D61*INTRO!$E$48,0))</f>
        <v>11398</v>
      </c>
      <c r="F61" s="20">
        <f>IF(INTRO!$E$49="","",ROUND($D61*INTRO!$E$49,0))</f>
        <v>21277</v>
      </c>
      <c r="G61" s="20">
        <f>IF(INTRO!$E$50="","",ROUND($D61*INTRO!$E$50,0))</f>
        <v>40274</v>
      </c>
      <c r="H61" s="55">
        <v>4</v>
      </c>
      <c r="I61" s="56">
        <v>0</v>
      </c>
      <c r="J61" s="56">
        <v>2</v>
      </c>
      <c r="K61" s="62">
        <v>2</v>
      </c>
      <c r="L61" s="29" t="str">
        <f>IF(INTRO!$E$38="Endemic", IF($H61&gt;0, IF($H61=4,"Unknown", IF($H61=99,"Stopped", $D61)), 0),"Not required")</f>
        <v>Unknown</v>
      </c>
      <c r="M61" s="29">
        <f>IF(INTRO!$E$40="Endemic", IF($I61&gt;0, IF($I61=4,"Unknown",IF($I61=99,"Stopped", $D61)), 0),"Not required")</f>
        <v>0</v>
      </c>
      <c r="N61" s="29">
        <f>IF(INTRO!$E$42="Endemic", IF(AND($J61&gt;1,$J61&lt;5), IF($J61=4, "Unknown", E61+F61), 0),"Not required")</f>
        <v>32675</v>
      </c>
      <c r="O61" s="29">
        <f>IF(INTRO!$E$44="Endemic", IF(AND($K61&gt;0,$K61&lt;5), IF($K61=4,"Unknown", IF($K61=1, $F61*0.33, IF($K61=2, $F61*0.5+$G61*0.2, SUM(F61:G61)))), 0),"Not required")</f>
        <v>18693.3</v>
      </c>
      <c r="P61" s="55"/>
      <c r="Q61" s="56"/>
      <c r="R61" s="56"/>
      <c r="S61" s="62"/>
      <c r="T61" s="59"/>
      <c r="U61" s="100"/>
      <c r="V61" s="102"/>
      <c r="W61" s="102"/>
      <c r="X61" s="1">
        <v>2130</v>
      </c>
      <c r="Y61" s="1" t="s">
        <v>348</v>
      </c>
      <c r="Z61" s="12" t="b">
        <f t="shared" si="0"/>
        <v>1</v>
      </c>
    </row>
    <row r="62" spans="1:26" s="12" customFormat="1" x14ac:dyDescent="0.25">
      <c r="A62" s="57" t="str">
        <f>IF(INTRO!$E$34&lt;&gt;0,INTRO!$E$34,"")</f>
        <v>Angola</v>
      </c>
      <c r="B62" s="128" t="s">
        <v>173</v>
      </c>
      <c r="C62" s="129" t="s">
        <v>181</v>
      </c>
      <c r="D62" s="130">
        <v>82758</v>
      </c>
      <c r="E62" s="20">
        <f>IF(INTRO!$E$48="","",ROUND($D62*INTRO!$E$48,0))</f>
        <v>12414</v>
      </c>
      <c r="F62" s="20">
        <f>IF(INTRO!$E$49="","",ROUND($D62*INTRO!$E$49,0))</f>
        <v>23172</v>
      </c>
      <c r="G62" s="20">
        <f>IF(INTRO!$E$50="","",ROUND($D62*INTRO!$E$50,0))</f>
        <v>43862</v>
      </c>
      <c r="H62" s="55">
        <v>4</v>
      </c>
      <c r="I62" s="56">
        <v>0</v>
      </c>
      <c r="J62" s="56">
        <v>2</v>
      </c>
      <c r="K62" s="62">
        <v>2</v>
      </c>
      <c r="L62" s="29" t="str">
        <f>IF(INTRO!$E$38="Endemic", IF($H62&gt;0, IF($H62=4,"Unknown", IF($H62=99,"Stopped", $D62)), 0),"Not required")</f>
        <v>Unknown</v>
      </c>
      <c r="M62" s="29">
        <f>IF(INTRO!$E$40="Endemic", IF($I62&gt;0, IF($I62=4,"Unknown",IF($I62=99,"Stopped", $D62)), 0),"Not required")</f>
        <v>0</v>
      </c>
      <c r="N62" s="29">
        <f>IF(INTRO!$E$42="Endemic", IF(AND($J62&gt;1,$J62&lt;5), IF($J62=4, "Unknown", E62+F62), 0),"Not required")</f>
        <v>35586</v>
      </c>
      <c r="O62" s="29">
        <f>IF(INTRO!$E$44="Endemic", IF(AND($K62&gt;0,$K62&lt;5), IF($K62=4,"Unknown", IF($K62=1, $F62*0.33, IF($K62=2, $F62*0.5+$G62*0.2, SUM(F62:G62)))), 0),"Not required")</f>
        <v>20358.400000000001</v>
      </c>
      <c r="P62" s="55"/>
      <c r="Q62" s="56"/>
      <c r="R62" s="56"/>
      <c r="S62" s="62"/>
      <c r="T62" s="59"/>
      <c r="U62" s="100"/>
      <c r="V62" s="102"/>
      <c r="W62" s="102"/>
      <c r="X62" s="1">
        <v>2131</v>
      </c>
      <c r="Y62" s="1" t="s">
        <v>349</v>
      </c>
      <c r="Z62" s="12" t="b">
        <f t="shared" si="0"/>
        <v>1</v>
      </c>
    </row>
    <row r="63" spans="1:26" s="12" customFormat="1" x14ac:dyDescent="0.25">
      <c r="A63" s="57" t="str">
        <f>IF(INTRO!$E$34&lt;&gt;0,INTRO!$E$34,"")</f>
        <v>Angola</v>
      </c>
      <c r="B63" s="128" t="s">
        <v>173</v>
      </c>
      <c r="C63" s="129" t="s">
        <v>182</v>
      </c>
      <c r="D63" s="130">
        <v>100910</v>
      </c>
      <c r="E63" s="20">
        <f>IF(INTRO!$E$48="","",ROUND($D63*INTRO!$E$48,0))</f>
        <v>15137</v>
      </c>
      <c r="F63" s="20">
        <f>IF(INTRO!$E$49="","",ROUND($D63*INTRO!$E$49,0))</f>
        <v>28255</v>
      </c>
      <c r="G63" s="20">
        <f>IF(INTRO!$E$50="","",ROUND($D63*INTRO!$E$50,0))</f>
        <v>53482</v>
      </c>
      <c r="H63" s="55">
        <v>4</v>
      </c>
      <c r="I63" s="56">
        <v>0</v>
      </c>
      <c r="J63" s="56">
        <v>2</v>
      </c>
      <c r="K63" s="62">
        <v>2</v>
      </c>
      <c r="L63" s="29" t="str">
        <f>IF(INTRO!$E$38="Endemic", IF($H63&gt;0, IF($H63=4,"Unknown", IF($H63=99,"Stopped", $D63)), 0),"Not required")</f>
        <v>Unknown</v>
      </c>
      <c r="M63" s="29">
        <f>IF(INTRO!$E$40="Endemic", IF($I63&gt;0, IF($I63=4,"Unknown",IF($I63=99,"Stopped", $D63)), 0),"Not required")</f>
        <v>0</v>
      </c>
      <c r="N63" s="29">
        <f>IF(INTRO!$E$42="Endemic", IF(AND($J63&gt;1,$J63&lt;5), IF($J63=4, "Unknown", E63+F63), 0),"Not required")</f>
        <v>43392</v>
      </c>
      <c r="O63" s="29">
        <f>IF(INTRO!$E$44="Endemic", IF(AND($K63&gt;0,$K63&lt;5), IF($K63=4,"Unknown", IF($K63=1, $F63*0.33, IF($K63=2, $F63*0.5+$G63*0.2, SUM(F63:G63)))), 0),"Not required")</f>
        <v>24823.9</v>
      </c>
      <c r="P63" s="55"/>
      <c r="Q63" s="56"/>
      <c r="R63" s="56"/>
      <c r="S63" s="62"/>
      <c r="T63" s="59"/>
      <c r="U63" s="100"/>
      <c r="V63" s="102"/>
      <c r="W63" s="102"/>
      <c r="X63" s="1">
        <v>2132</v>
      </c>
      <c r="Y63" s="1" t="s">
        <v>350</v>
      </c>
      <c r="Z63" s="12" t="b">
        <f t="shared" si="0"/>
        <v>1</v>
      </c>
    </row>
    <row r="64" spans="1:26" s="12" customFormat="1" x14ac:dyDescent="0.25">
      <c r="A64" s="57" t="str">
        <f>IF(INTRO!$E$34&lt;&gt;0,INTRO!$E$34,"")</f>
        <v>Angola</v>
      </c>
      <c r="B64" s="128" t="s">
        <v>173</v>
      </c>
      <c r="C64" s="129" t="s">
        <v>183</v>
      </c>
      <c r="D64" s="130">
        <v>75805</v>
      </c>
      <c r="E64" s="20">
        <f>IF(INTRO!$E$48="","",ROUND($D64*INTRO!$E$48,0))</f>
        <v>11371</v>
      </c>
      <c r="F64" s="20">
        <f>IF(INTRO!$E$49="","",ROUND($D64*INTRO!$E$49,0))</f>
        <v>21225</v>
      </c>
      <c r="G64" s="20">
        <f>IF(INTRO!$E$50="","",ROUND($D64*INTRO!$E$50,0))</f>
        <v>40177</v>
      </c>
      <c r="H64" s="55">
        <v>4</v>
      </c>
      <c r="I64" s="56">
        <v>0</v>
      </c>
      <c r="J64" s="56">
        <v>2</v>
      </c>
      <c r="K64" s="62">
        <v>2</v>
      </c>
      <c r="L64" s="29" t="str">
        <f>IF(INTRO!$E$38="Endemic", IF($H64&gt;0, IF($H64=4,"Unknown", IF($H64=99,"Stopped", $D64)), 0),"Not required")</f>
        <v>Unknown</v>
      </c>
      <c r="M64" s="29">
        <f>IF(INTRO!$E$40="Endemic", IF($I64&gt;0, IF($I64=4,"Unknown",IF($I64=99,"Stopped", $D64)), 0),"Not required")</f>
        <v>0</v>
      </c>
      <c r="N64" s="29">
        <f>IF(INTRO!$E$42="Endemic", IF(AND($J64&gt;1,$J64&lt;5), IF($J64=4, "Unknown", E64+F64), 0),"Not required")</f>
        <v>32596</v>
      </c>
      <c r="O64" s="29">
        <f>IF(INTRO!$E$44="Endemic", IF(AND($K64&gt;0,$K64&lt;5), IF($K64=4,"Unknown", IF($K64=1, $F64*0.33, IF($K64=2, $F64*0.5+$G64*0.2, SUM(F64:G64)))), 0),"Not required")</f>
        <v>18647.900000000001</v>
      </c>
      <c r="P64" s="55"/>
      <c r="Q64" s="56"/>
      <c r="R64" s="56"/>
      <c r="S64" s="62"/>
      <c r="T64" s="59"/>
      <c r="U64" s="100"/>
      <c r="V64" s="102"/>
      <c r="W64" s="102"/>
      <c r="X64" s="1">
        <v>2136</v>
      </c>
      <c r="Y64" s="1" t="s">
        <v>351</v>
      </c>
      <c r="Z64" s="12" t="b">
        <f t="shared" si="0"/>
        <v>1</v>
      </c>
    </row>
    <row r="65" spans="1:26" s="12" customFormat="1" x14ac:dyDescent="0.25">
      <c r="A65" s="57" t="str">
        <f>IF(INTRO!$E$34&lt;&gt;0,INTRO!$E$34,"")</f>
        <v>Angola</v>
      </c>
      <c r="B65" s="128" t="s">
        <v>173</v>
      </c>
      <c r="C65" s="129" t="s">
        <v>184</v>
      </c>
      <c r="D65" s="130">
        <v>731575</v>
      </c>
      <c r="E65" s="20">
        <f>IF(INTRO!$E$48="","",ROUND($D65*INTRO!$E$48,0))</f>
        <v>109736</v>
      </c>
      <c r="F65" s="20">
        <f>IF(INTRO!$E$49="","",ROUND($D65*INTRO!$E$49,0))</f>
        <v>204841</v>
      </c>
      <c r="G65" s="20">
        <f>IF(INTRO!$E$50="","",ROUND($D65*INTRO!$E$50,0))</f>
        <v>387735</v>
      </c>
      <c r="H65" s="55">
        <v>4</v>
      </c>
      <c r="I65" s="56">
        <v>0</v>
      </c>
      <c r="J65" s="56">
        <v>2</v>
      </c>
      <c r="K65" s="62">
        <v>2</v>
      </c>
      <c r="L65" s="29" t="str">
        <f>IF(INTRO!$E$38="Endemic", IF($H65&gt;0, IF($H65=4,"Unknown", IF($H65=99,"Stopped", $D65)), 0),"Not required")</f>
        <v>Unknown</v>
      </c>
      <c r="M65" s="29">
        <f>IF(INTRO!$E$40="Endemic", IF($I65&gt;0, IF($I65=4,"Unknown",IF($I65=99,"Stopped", $D65)), 0),"Not required")</f>
        <v>0</v>
      </c>
      <c r="N65" s="29">
        <f>IF(INTRO!$E$42="Endemic", IF(AND($J65&gt;1,$J65&lt;5), IF($J65=4, "Unknown", E65+F65), 0),"Not required")</f>
        <v>314577</v>
      </c>
      <c r="O65" s="29">
        <f>IF(INTRO!$E$44="Endemic", IF(AND($K65&gt;0,$K65&lt;5), IF($K65=4,"Unknown", IF($K65=1, $F65*0.33, IF($K65=2, $F65*0.5+$G65*0.2, SUM(F65:G65)))), 0),"Not required")</f>
        <v>179967.5</v>
      </c>
      <c r="P65" s="55"/>
      <c r="Q65" s="56"/>
      <c r="R65" s="56"/>
      <c r="S65" s="62"/>
      <c r="T65" s="59"/>
      <c r="U65" s="100"/>
      <c r="V65" s="102"/>
      <c r="W65" s="102"/>
      <c r="X65" s="1">
        <v>2137</v>
      </c>
      <c r="Y65" s="1" t="s">
        <v>352</v>
      </c>
      <c r="Z65" s="12" t="b">
        <f t="shared" si="0"/>
        <v>1</v>
      </c>
    </row>
    <row r="66" spans="1:26" s="12" customFormat="1" x14ac:dyDescent="0.25">
      <c r="A66" s="57" t="str">
        <f>IF(INTRO!$E$34&lt;&gt;0,INTRO!$E$34,"")</f>
        <v>Angola</v>
      </c>
      <c r="B66" s="128" t="s">
        <v>173</v>
      </c>
      <c r="C66" s="129" t="s">
        <v>185</v>
      </c>
      <c r="D66" s="130">
        <v>243938</v>
      </c>
      <c r="E66" s="20">
        <f>IF(INTRO!$E$48="","",ROUND($D66*INTRO!$E$48,0))</f>
        <v>36591</v>
      </c>
      <c r="F66" s="20">
        <f>IF(INTRO!$E$49="","",ROUND($D66*INTRO!$E$49,0))</f>
        <v>68303</v>
      </c>
      <c r="G66" s="20">
        <f>IF(INTRO!$E$50="","",ROUND($D66*INTRO!$E$50,0))</f>
        <v>129287</v>
      </c>
      <c r="H66" s="55">
        <v>4</v>
      </c>
      <c r="I66" s="56">
        <v>1</v>
      </c>
      <c r="J66" s="56">
        <v>2</v>
      </c>
      <c r="K66" s="62">
        <v>2</v>
      </c>
      <c r="L66" s="29" t="str">
        <f>IF(INTRO!$E$38="Endemic", IF($H66&gt;0, IF($H66=4,"Unknown", IF($H66=99,"Stopped", $D66)), 0),"Not required")</f>
        <v>Unknown</v>
      </c>
      <c r="M66" s="29">
        <f>IF(INTRO!$E$40="Endemic", IF($I66&gt;0, IF($I66=4,"Unknown",IF($I66=99,"Stopped", $D66)), 0),"Not required")</f>
        <v>243938</v>
      </c>
      <c r="N66" s="29">
        <f>IF(INTRO!$E$42="Endemic", IF(AND($J66&gt;1,$J66&lt;5), IF($J66=4, "Unknown", E66+F66), 0),"Not required")</f>
        <v>104894</v>
      </c>
      <c r="O66" s="29">
        <f>IF(INTRO!$E$44="Endemic", IF(AND($K66&gt;0,$K66&lt;5), IF($K66=4,"Unknown", IF($K66=1, $F66*0.33, IF($K66=2, $F66*0.5+$G66*0.2, SUM(F66:G66)))), 0),"Not required")</f>
        <v>60008.9</v>
      </c>
      <c r="P66" s="55"/>
      <c r="Q66" s="56"/>
      <c r="R66" s="56"/>
      <c r="S66" s="62"/>
      <c r="T66" s="59"/>
      <c r="U66" s="100"/>
      <c r="V66" s="102"/>
      <c r="W66" s="102"/>
      <c r="X66" s="1">
        <v>2138</v>
      </c>
      <c r="Y66" s="1" t="s">
        <v>353</v>
      </c>
      <c r="Z66" s="12" t="b">
        <f t="shared" si="0"/>
        <v>1</v>
      </c>
    </row>
    <row r="67" spans="1:26" s="12" customFormat="1" x14ac:dyDescent="0.25">
      <c r="A67" s="57" t="str">
        <f>IF(INTRO!$E$34&lt;&gt;0,INTRO!$E$34,"")</f>
        <v>Angola</v>
      </c>
      <c r="B67" s="128" t="s">
        <v>173</v>
      </c>
      <c r="C67" s="129" t="s">
        <v>186</v>
      </c>
      <c r="D67" s="130">
        <v>68682</v>
      </c>
      <c r="E67" s="20">
        <f>IF(INTRO!$E$48="","",ROUND($D67*INTRO!$E$48,0))</f>
        <v>10302</v>
      </c>
      <c r="F67" s="20">
        <f>IF(INTRO!$E$49="","",ROUND($D67*INTRO!$E$49,0))</f>
        <v>19231</v>
      </c>
      <c r="G67" s="20">
        <f>IF(INTRO!$E$50="","",ROUND($D67*INTRO!$E$50,0))</f>
        <v>36401</v>
      </c>
      <c r="H67" s="55">
        <v>4</v>
      </c>
      <c r="I67" s="56">
        <v>0</v>
      </c>
      <c r="J67" s="56">
        <v>2</v>
      </c>
      <c r="K67" s="62">
        <v>2</v>
      </c>
      <c r="L67" s="29" t="str">
        <f>IF(INTRO!$E$38="Endemic", IF($H67&gt;0, IF($H67=4,"Unknown", IF($H67=99,"Stopped", $D67)), 0),"Not required")</f>
        <v>Unknown</v>
      </c>
      <c r="M67" s="29">
        <f>IF(INTRO!$E$40="Endemic", IF($I67&gt;0, IF($I67=4,"Unknown",IF($I67=99,"Stopped", $D67)), 0),"Not required")</f>
        <v>0</v>
      </c>
      <c r="N67" s="29">
        <f>IF(INTRO!$E$42="Endemic", IF(AND($J67&gt;1,$J67&lt;5), IF($J67=4, "Unknown", E67+F67), 0),"Not required")</f>
        <v>29533</v>
      </c>
      <c r="O67" s="29">
        <f>IF(INTRO!$E$44="Endemic", IF(AND($K67&gt;0,$K67&lt;5), IF($K67=4,"Unknown", IF($K67=1, $F67*0.33, IF($K67=2, $F67*0.5+$G67*0.2, SUM(F67:G67)))), 0),"Not required")</f>
        <v>16895.7</v>
      </c>
      <c r="P67" s="55"/>
      <c r="Q67" s="56"/>
      <c r="R67" s="56"/>
      <c r="S67" s="62"/>
      <c r="T67" s="59"/>
      <c r="U67" s="100"/>
      <c r="V67" s="102"/>
      <c r="W67" s="102"/>
      <c r="X67" s="1">
        <v>2135</v>
      </c>
      <c r="Y67" s="1" t="s">
        <v>354</v>
      </c>
      <c r="Z67" s="12" t="b">
        <f t="shared" si="0"/>
        <v>1</v>
      </c>
    </row>
    <row r="68" spans="1:26" s="12" customFormat="1" x14ac:dyDescent="0.25">
      <c r="A68" s="57" t="str">
        <f>IF(INTRO!$E$34&lt;&gt;0,INTRO!$E$34,"")</f>
        <v>Angola</v>
      </c>
      <c r="B68" s="128" t="s">
        <v>173</v>
      </c>
      <c r="C68" s="129" t="s">
        <v>187</v>
      </c>
      <c r="D68" s="130">
        <v>146914</v>
      </c>
      <c r="E68" s="20">
        <f>IF(INTRO!$E$48="","",ROUND($D68*INTRO!$E$48,0))</f>
        <v>22037</v>
      </c>
      <c r="F68" s="20">
        <f>IF(INTRO!$E$49="","",ROUND($D68*INTRO!$E$49,0))</f>
        <v>41136</v>
      </c>
      <c r="G68" s="20">
        <f>IF(INTRO!$E$50="","",ROUND($D68*INTRO!$E$50,0))</f>
        <v>77864</v>
      </c>
      <c r="H68" s="55">
        <v>4</v>
      </c>
      <c r="I68" s="56">
        <v>1</v>
      </c>
      <c r="J68" s="56">
        <v>2</v>
      </c>
      <c r="K68" s="62">
        <v>2</v>
      </c>
      <c r="L68" s="29" t="str">
        <f>IF(INTRO!$E$38="Endemic", IF($H68&gt;0, IF($H68=4,"Unknown", IF($H68=99,"Stopped", $D68)), 0),"Not required")</f>
        <v>Unknown</v>
      </c>
      <c r="M68" s="29">
        <f>IF(INTRO!$E$40="Endemic", IF($I68&gt;0, IF($I68=4,"Unknown",IF($I68=99,"Stopped", $D68)), 0),"Not required")</f>
        <v>146914</v>
      </c>
      <c r="N68" s="29">
        <f>IF(INTRO!$E$42="Endemic", IF(AND($J68&gt;1,$J68&lt;5), IF($J68=4, "Unknown", E68+F68), 0),"Not required")</f>
        <v>63173</v>
      </c>
      <c r="O68" s="29">
        <f>IF(INTRO!$E$44="Endemic", IF(AND($K68&gt;0,$K68&lt;5), IF($K68=4,"Unknown", IF($K68=1, $F68*0.33, IF($K68=2, $F68*0.5+$G68*0.2, SUM(F68:G68)))), 0),"Not required")</f>
        <v>36140.800000000003</v>
      </c>
      <c r="P68" s="55"/>
      <c r="Q68" s="56"/>
      <c r="R68" s="56"/>
      <c r="S68" s="62"/>
      <c r="T68" s="59"/>
      <c r="U68" s="100"/>
      <c r="V68" s="102"/>
      <c r="W68" s="102"/>
      <c r="X68" s="1">
        <v>2221</v>
      </c>
      <c r="Y68" s="1" t="s">
        <v>355</v>
      </c>
      <c r="Z68" s="12" t="b">
        <f t="shared" si="0"/>
        <v>1</v>
      </c>
    </row>
    <row r="69" spans="1:26" s="12" customFormat="1" x14ac:dyDescent="0.25">
      <c r="A69" s="57" t="str">
        <f>IF(INTRO!$E$34&lt;&gt;0,INTRO!$E$34,"")</f>
        <v>Angola</v>
      </c>
      <c r="B69" s="128" t="s">
        <v>188</v>
      </c>
      <c r="C69" s="129" t="s">
        <v>189</v>
      </c>
      <c r="D69" s="130">
        <v>20239</v>
      </c>
      <c r="E69" s="20">
        <f>IF(INTRO!$E$48="","",ROUND($D69*INTRO!$E$48,0))</f>
        <v>3036</v>
      </c>
      <c r="F69" s="20">
        <f>IF(INTRO!$E$49="","",ROUND($D69*INTRO!$E$49,0))</f>
        <v>5667</v>
      </c>
      <c r="G69" s="20">
        <f>IF(INTRO!$E$50="","",ROUND($D69*INTRO!$E$50,0))</f>
        <v>10727</v>
      </c>
      <c r="H69" s="55">
        <v>1</v>
      </c>
      <c r="I69" s="56">
        <v>0</v>
      </c>
      <c r="J69" s="56">
        <v>2</v>
      </c>
      <c r="K69" s="62">
        <v>2</v>
      </c>
      <c r="L69" s="29">
        <f>IF(INTRO!$E$38="Endemic", IF($H69&gt;0, IF($H69=4,"Unknown", IF($H69=99,"Stopped", $D69)), 0),"Not required")</f>
        <v>20239</v>
      </c>
      <c r="M69" s="29">
        <f>IF(INTRO!$E$40="Endemic", IF($I69&gt;0, IF($I69=4,"Unknown",IF($I69=99,"Stopped", $D69)), 0),"Not required")</f>
        <v>0</v>
      </c>
      <c r="N69" s="29">
        <f>IF(INTRO!$E$42="Endemic", IF(AND($J69&gt;1,$J69&lt;5), IF($J69=4, "Unknown", E69+F69), 0),"Not required")</f>
        <v>8703</v>
      </c>
      <c r="O69" s="29">
        <f>IF(INTRO!$E$44="Endemic", IF(AND($K69&gt;0,$K69&lt;5), IF($K69=4,"Unknown", IF($K69=1, $F69*0.33, IF($K69=2, $F69*0.5+$G69*0.2, SUM(F69:G69)))), 0),"Not required")</f>
        <v>4978.8999999999996</v>
      </c>
      <c r="P69" s="55"/>
      <c r="Q69" s="56"/>
      <c r="R69" s="56"/>
      <c r="S69" s="62"/>
      <c r="T69" s="59"/>
      <c r="U69" s="100"/>
      <c r="V69" s="102"/>
      <c r="W69" s="102"/>
      <c r="X69" s="135">
        <v>2078</v>
      </c>
      <c r="Y69" s="135" t="s">
        <v>356</v>
      </c>
      <c r="Z69" s="12" t="b">
        <f t="shared" si="0"/>
        <v>1</v>
      </c>
    </row>
    <row r="70" spans="1:26" x14ac:dyDescent="0.25">
      <c r="A70" s="57" t="str">
        <f>IF(INTRO!$E$34&lt;&gt;0,INTRO!$E$34,"")</f>
        <v>Angola</v>
      </c>
      <c r="B70" s="128" t="s">
        <v>188</v>
      </c>
      <c r="C70" s="129" t="s">
        <v>190</v>
      </c>
      <c r="D70" s="130">
        <v>27335</v>
      </c>
      <c r="E70" s="20">
        <f>IF(INTRO!$E$48="","",ROUND($D70*INTRO!$E$48,0))</f>
        <v>4100</v>
      </c>
      <c r="F70" s="20">
        <f>IF(INTRO!$E$49="","",ROUND($D70*INTRO!$E$49,0))</f>
        <v>7654</v>
      </c>
      <c r="G70" s="20">
        <f>IF(INTRO!$E$50="","",ROUND($D70*INTRO!$E$50,0))</f>
        <v>14488</v>
      </c>
      <c r="H70" s="55">
        <v>1</v>
      </c>
      <c r="I70" s="56">
        <v>1</v>
      </c>
      <c r="J70" s="56">
        <v>2</v>
      </c>
      <c r="K70" s="62">
        <v>2</v>
      </c>
      <c r="L70" s="29">
        <f>IF(INTRO!$E$38="Endemic", IF($H70&gt;0, IF($H70=4,"Unknown", IF($H70=99,"Stopped", $D70)), 0),"Not required")</f>
        <v>27335</v>
      </c>
      <c r="M70" s="29">
        <f>IF(INTRO!$E$40="Endemic", IF($I70&gt;0, IF($I70=4,"Unknown",IF($I70=99,"Stopped", $D70)), 0),"Not required")</f>
        <v>27335</v>
      </c>
      <c r="N70" s="29">
        <f>IF(INTRO!$E$42="Endemic", IF(AND($J70&gt;1,$J70&lt;5), IF($J70=4, "Unknown", E70+F70), 0),"Not required")</f>
        <v>11754</v>
      </c>
      <c r="O70" s="29">
        <f>IF(INTRO!$E$44="Endemic", IF(AND($K70&gt;0,$K70&lt;5), IF($K70=4,"Unknown", IF($K70=1, $F70*0.33, IF($K70=2, $F70*0.5+$G70*0.2, SUM(F70:G70)))), 0),"Not required")</f>
        <v>6724.6</v>
      </c>
      <c r="P70" s="55"/>
      <c r="Q70" s="56"/>
      <c r="R70" s="56"/>
      <c r="S70" s="62"/>
      <c r="T70" s="59"/>
      <c r="U70" s="100"/>
      <c r="V70" s="102"/>
      <c r="W70" s="102"/>
      <c r="X70" s="135">
        <v>2076</v>
      </c>
      <c r="Y70" s="135" t="s">
        <v>357</v>
      </c>
      <c r="Z70" s="12" t="b">
        <f t="shared" si="0"/>
        <v>1</v>
      </c>
    </row>
    <row r="71" spans="1:26" x14ac:dyDescent="0.25">
      <c r="A71" s="57" t="str">
        <f>IF(INTRO!$E$34&lt;&gt;0,INTRO!$E$34,"")</f>
        <v>Angola</v>
      </c>
      <c r="B71" s="128" t="s">
        <v>188</v>
      </c>
      <c r="C71" s="129" t="s">
        <v>191</v>
      </c>
      <c r="D71" s="130">
        <v>42899</v>
      </c>
      <c r="E71" s="20">
        <f>IF(INTRO!$E$48="","",ROUND($D71*INTRO!$E$48,0))</f>
        <v>6435</v>
      </c>
      <c r="F71" s="20">
        <f>IF(INTRO!$E$49="","",ROUND($D71*INTRO!$E$49,0))</f>
        <v>12012</v>
      </c>
      <c r="G71" s="20">
        <f>IF(INTRO!$E$50="","",ROUND($D71*INTRO!$E$50,0))</f>
        <v>22736</v>
      </c>
      <c r="H71" s="55">
        <v>4</v>
      </c>
      <c r="I71" s="56">
        <v>1</v>
      </c>
      <c r="J71" s="56">
        <v>2</v>
      </c>
      <c r="K71" s="62">
        <v>2</v>
      </c>
      <c r="L71" s="29" t="str">
        <f>IF(INTRO!$E$38="Endemic", IF($H71&gt;0, IF($H71=4,"Unknown", IF($H71=99,"Stopped", $D71)), 0),"Not required")</f>
        <v>Unknown</v>
      </c>
      <c r="M71" s="29">
        <f>IF(INTRO!$E$40="Endemic", IF($I71&gt;0, IF($I71=4,"Unknown",IF($I71=99,"Stopped", $D71)), 0),"Not required")</f>
        <v>42899</v>
      </c>
      <c r="N71" s="29">
        <f>IF(INTRO!$E$42="Endemic", IF(AND($J71&gt;1,$J71&lt;5), IF($J71=4, "Unknown", E71+F71), 0),"Not required")</f>
        <v>18447</v>
      </c>
      <c r="O71" s="29">
        <f>IF(INTRO!$E$44="Endemic", IF(AND($K71&gt;0,$K71&lt;5), IF($K71=4,"Unknown", IF($K71=1, $F71*0.33, IF($K71=2, $F71*0.5+$G71*0.2, SUM(F71:G71)))), 0),"Not required")</f>
        <v>10553.2</v>
      </c>
      <c r="P71" s="55"/>
      <c r="Q71" s="56"/>
      <c r="R71" s="56"/>
      <c r="S71" s="62"/>
      <c r="T71" s="59"/>
      <c r="U71" s="100"/>
      <c r="V71" s="102"/>
      <c r="W71" s="102"/>
      <c r="X71" s="135">
        <v>2079</v>
      </c>
      <c r="Y71" s="135" t="s">
        <v>358</v>
      </c>
      <c r="Z71" s="12" t="b">
        <f t="shared" si="0"/>
        <v>1</v>
      </c>
    </row>
    <row r="72" spans="1:26" x14ac:dyDescent="0.25">
      <c r="A72" s="57" t="str">
        <f>IF(INTRO!$E$34&lt;&gt;0,INTRO!$E$34,"")</f>
        <v>Angola</v>
      </c>
      <c r="B72" s="128" t="s">
        <v>188</v>
      </c>
      <c r="C72" s="129" t="s">
        <v>192</v>
      </c>
      <c r="D72" s="130">
        <v>14601</v>
      </c>
      <c r="E72" s="20">
        <f>IF(INTRO!$E$48="","",ROUND($D72*INTRO!$E$48,0))</f>
        <v>2190</v>
      </c>
      <c r="F72" s="20">
        <f>IF(INTRO!$E$49="","",ROUND($D72*INTRO!$E$49,0))</f>
        <v>4088</v>
      </c>
      <c r="G72" s="20">
        <f>IF(INTRO!$E$50="","",ROUND($D72*INTRO!$E$50,0))</f>
        <v>7739</v>
      </c>
      <c r="H72" s="55">
        <v>4</v>
      </c>
      <c r="I72" s="56">
        <v>0</v>
      </c>
      <c r="J72" s="56">
        <v>2</v>
      </c>
      <c r="K72" s="62">
        <v>2</v>
      </c>
      <c r="L72" s="29" t="str">
        <f>IF(INTRO!$E$38="Endemic", IF($H72&gt;0, IF($H72=4,"Unknown", IF($H72=99,"Stopped", $D72)), 0),"Not required")</f>
        <v>Unknown</v>
      </c>
      <c r="M72" s="29">
        <f>IF(INTRO!$E$40="Endemic", IF($I72&gt;0, IF($I72=4,"Unknown",IF($I72=99,"Stopped", $D72)), 0),"Not required")</f>
        <v>0</v>
      </c>
      <c r="N72" s="29">
        <f>IF(INTRO!$E$42="Endemic", IF(AND($J72&gt;1,$J72&lt;5), IF($J72=4, "Unknown", E72+F72), 0),"Not required")</f>
        <v>6278</v>
      </c>
      <c r="O72" s="29">
        <f>IF(INTRO!$E$44="Endemic", IF(AND($K72&gt;0,$K72&lt;5), IF($K72=4,"Unknown", IF($K72=1, $F72*0.33, IF($K72=2, $F72*0.5+$G72*0.2, SUM(F72:G72)))), 0),"Not required")</f>
        <v>3591.8</v>
      </c>
      <c r="P72" s="55"/>
      <c r="Q72" s="56"/>
      <c r="R72" s="56"/>
      <c r="S72" s="62"/>
      <c r="T72" s="59"/>
      <c r="U72" s="100"/>
      <c r="V72" s="102"/>
      <c r="W72" s="102"/>
      <c r="X72" s="135">
        <v>2077</v>
      </c>
      <c r="Y72" s="135" t="s">
        <v>359</v>
      </c>
      <c r="Z72" s="12" t="b">
        <f t="shared" si="0"/>
        <v>1</v>
      </c>
    </row>
    <row r="73" spans="1:26" x14ac:dyDescent="0.25">
      <c r="A73" s="57" t="str">
        <f>IF(INTRO!$E$34&lt;&gt;0,INTRO!$E$34,"")</f>
        <v>Angola</v>
      </c>
      <c r="B73" s="128" t="s">
        <v>188</v>
      </c>
      <c r="C73" s="129" t="s">
        <v>193</v>
      </c>
      <c r="D73" s="130">
        <v>38836</v>
      </c>
      <c r="E73" s="20">
        <f>IF(INTRO!$E$48="","",ROUND($D73*INTRO!$E$48,0))</f>
        <v>5825</v>
      </c>
      <c r="F73" s="20">
        <f>IF(INTRO!$E$49="","",ROUND($D73*INTRO!$E$49,0))</f>
        <v>10874</v>
      </c>
      <c r="G73" s="20">
        <f>IF(INTRO!$E$50="","",ROUND($D73*INTRO!$E$50,0))</f>
        <v>20583</v>
      </c>
      <c r="H73" s="55">
        <v>1</v>
      </c>
      <c r="I73" s="56">
        <v>1</v>
      </c>
      <c r="J73" s="56">
        <v>2</v>
      </c>
      <c r="K73" s="62">
        <v>2</v>
      </c>
      <c r="L73" s="29">
        <f>IF(INTRO!$E$38="Endemic", IF($H73&gt;0, IF($H73=4,"Unknown", IF($H73=99,"Stopped", $D73)), 0),"Not required")</f>
        <v>38836</v>
      </c>
      <c r="M73" s="29">
        <f>IF(INTRO!$E$40="Endemic", IF($I73&gt;0, IF($I73=4,"Unknown",IF($I73=99,"Stopped", $D73)), 0),"Not required")</f>
        <v>38836</v>
      </c>
      <c r="N73" s="29">
        <f>IF(INTRO!$E$42="Endemic", IF(AND($J73&gt;1,$J73&lt;5), IF($J73=4, "Unknown", E73+F73), 0),"Not required")</f>
        <v>16699</v>
      </c>
      <c r="O73" s="29">
        <f>IF(INTRO!$E$44="Endemic", IF(AND($K73&gt;0,$K73&lt;5), IF($K73=4,"Unknown", IF($K73=1, $F73*0.33, IF($K73=2, $F73*0.5+$G73*0.2, SUM(F73:G73)))), 0),"Not required")</f>
        <v>9553.6</v>
      </c>
      <c r="P73" s="55"/>
      <c r="Q73" s="56"/>
      <c r="R73" s="56"/>
      <c r="S73" s="62"/>
      <c r="T73" s="59"/>
      <c r="U73" s="100"/>
      <c r="V73" s="102"/>
      <c r="W73" s="102"/>
      <c r="X73" s="137">
        <v>2080</v>
      </c>
      <c r="Y73" s="137" t="s">
        <v>360</v>
      </c>
      <c r="Z73" s="12" t="b">
        <f t="shared" si="0"/>
        <v>0</v>
      </c>
    </row>
    <row r="74" spans="1:26" x14ac:dyDescent="0.25">
      <c r="A74" s="57" t="str">
        <f>IF(INTRO!$E$34&lt;&gt;0,INTRO!$E$34,"")</f>
        <v>Angola</v>
      </c>
      <c r="B74" s="128" t="s">
        <v>188</v>
      </c>
      <c r="C74" s="129" t="s">
        <v>194</v>
      </c>
      <c r="D74" s="130">
        <v>26021</v>
      </c>
      <c r="E74" s="20">
        <f>IF(INTRO!$E$48="","",ROUND($D74*INTRO!$E$48,0))</f>
        <v>3903</v>
      </c>
      <c r="F74" s="20">
        <f>IF(INTRO!$E$49="","",ROUND($D74*INTRO!$E$49,0))</f>
        <v>7286</v>
      </c>
      <c r="G74" s="20">
        <f>IF(INTRO!$E$50="","",ROUND($D74*INTRO!$E$50,0))</f>
        <v>13791</v>
      </c>
      <c r="H74" s="55">
        <v>4</v>
      </c>
      <c r="I74" s="56">
        <v>4</v>
      </c>
      <c r="J74" s="56">
        <v>2</v>
      </c>
      <c r="K74" s="62">
        <v>2</v>
      </c>
      <c r="L74" s="29" t="str">
        <f>IF(INTRO!$E$38="Endemic", IF($H74&gt;0, IF($H74=4,"Unknown", IF($H74=99,"Stopped", $D74)), 0),"Not required")</f>
        <v>Unknown</v>
      </c>
      <c r="M74" s="29" t="str">
        <f>IF(INTRO!$E$40="Endemic", IF($I74&gt;0, IF($I74=4,"Unknown",IF($I74=99,"Stopped", $D74)), 0),"Not required")</f>
        <v>Unknown</v>
      </c>
      <c r="N74" s="29">
        <f>IF(INTRO!$E$42="Endemic", IF(AND($J74&gt;1,$J74&lt;5), IF($J74=4, "Unknown", E74+F74), 0),"Not required")</f>
        <v>11189</v>
      </c>
      <c r="O74" s="29">
        <f>IF(INTRO!$E$44="Endemic", IF(AND($K74&gt;0,$K74&lt;5), IF($K74=4,"Unknown", IF($K74=1, $F74*0.33, IF($K74=2, $F74*0.5+$G74*0.2, SUM(F74:G74)))), 0),"Not required")</f>
        <v>6401.2000000000007</v>
      </c>
      <c r="P74" s="55"/>
      <c r="Q74" s="56"/>
      <c r="R74" s="56"/>
      <c r="S74" s="62"/>
      <c r="T74" s="59"/>
      <c r="U74" s="100"/>
      <c r="V74" s="102"/>
      <c r="W74" s="102"/>
      <c r="X74" s="135">
        <v>2081</v>
      </c>
      <c r="Y74" s="135" t="s">
        <v>361</v>
      </c>
      <c r="Z74" s="12" t="b">
        <f t="shared" ref="Z74:Z137" si="1">Y74=C74</f>
        <v>1</v>
      </c>
    </row>
    <row r="75" spans="1:26" x14ac:dyDescent="0.25">
      <c r="A75" s="57" t="str">
        <f>IF(INTRO!$E$34&lt;&gt;0,INTRO!$E$34,"")</f>
        <v>Angola</v>
      </c>
      <c r="B75" s="128" t="s">
        <v>188</v>
      </c>
      <c r="C75" s="129" t="s">
        <v>195</v>
      </c>
      <c r="D75" s="130">
        <v>306622</v>
      </c>
      <c r="E75" s="20">
        <f>IF(INTRO!$E$48="","",ROUND($D75*INTRO!$E$48,0))</f>
        <v>45993</v>
      </c>
      <c r="F75" s="20">
        <f>IF(INTRO!$E$49="","",ROUND($D75*INTRO!$E$49,0))</f>
        <v>85854</v>
      </c>
      <c r="G75" s="20">
        <f>IF(INTRO!$E$50="","",ROUND($D75*INTRO!$E$50,0))</f>
        <v>162510</v>
      </c>
      <c r="H75" s="55">
        <v>1</v>
      </c>
      <c r="I75" s="56">
        <v>1</v>
      </c>
      <c r="J75" s="56">
        <v>2</v>
      </c>
      <c r="K75" s="62">
        <v>2</v>
      </c>
      <c r="L75" s="29">
        <f>IF(INTRO!$E$38="Endemic", IF($H75&gt;0, IF($H75=4,"Unknown", IF($H75=99,"Stopped", $D75)), 0),"Not required")</f>
        <v>306622</v>
      </c>
      <c r="M75" s="29">
        <f>IF(INTRO!$E$40="Endemic", IF($I75&gt;0, IF($I75=4,"Unknown",IF($I75=99,"Stopped", $D75)), 0),"Not required")</f>
        <v>306622</v>
      </c>
      <c r="N75" s="29">
        <f>IF(INTRO!$E$42="Endemic", IF(AND($J75&gt;1,$J75&lt;5), IF($J75=4, "Unknown", E75+F75), 0),"Not required")</f>
        <v>131847</v>
      </c>
      <c r="O75" s="29">
        <f>IF(INTRO!$E$44="Endemic", IF(AND($K75&gt;0,$K75&lt;5), IF($K75=4,"Unknown", IF($K75=1, $F75*0.33, IF($K75=2, $F75*0.5+$G75*0.2, SUM(F75:G75)))), 0),"Not required")</f>
        <v>75429</v>
      </c>
      <c r="P75" s="55"/>
      <c r="Q75" s="56"/>
      <c r="R75" s="56"/>
      <c r="S75" s="62"/>
      <c r="T75" s="59"/>
      <c r="U75" s="100"/>
      <c r="V75" s="102"/>
      <c r="W75" s="102"/>
      <c r="X75" s="135">
        <v>2082</v>
      </c>
      <c r="Y75" s="135" t="s">
        <v>362</v>
      </c>
      <c r="Z75" s="12" t="b">
        <f t="shared" si="1"/>
        <v>1</v>
      </c>
    </row>
    <row r="76" spans="1:26" x14ac:dyDescent="0.25">
      <c r="A76" s="57" t="str">
        <f>IF(INTRO!$E$34&lt;&gt;0,INTRO!$E$34,"")</f>
        <v>Angola</v>
      </c>
      <c r="B76" s="128" t="s">
        <v>188</v>
      </c>
      <c r="C76" s="129" t="s">
        <v>196</v>
      </c>
      <c r="D76" s="130">
        <v>3451</v>
      </c>
      <c r="E76" s="20">
        <f>IF(INTRO!$E$48="","",ROUND($D76*INTRO!$E$48,0))</f>
        <v>518</v>
      </c>
      <c r="F76" s="20">
        <f>IF(INTRO!$E$49="","",ROUND($D76*INTRO!$E$49,0))</f>
        <v>966</v>
      </c>
      <c r="G76" s="20">
        <f>IF(INTRO!$E$50="","",ROUND($D76*INTRO!$E$50,0))</f>
        <v>1829</v>
      </c>
      <c r="H76" s="55">
        <v>4</v>
      </c>
      <c r="I76" s="56">
        <v>1</v>
      </c>
      <c r="J76" s="56">
        <v>2</v>
      </c>
      <c r="K76" s="62">
        <v>2</v>
      </c>
      <c r="L76" s="29" t="str">
        <f>IF(INTRO!$E$38="Endemic", IF($H76&gt;0, IF($H76=4,"Unknown", IF($H76=99,"Stopped", $D76)), 0),"Not required")</f>
        <v>Unknown</v>
      </c>
      <c r="M76" s="29">
        <f>IF(INTRO!$E$40="Endemic", IF($I76&gt;0, IF($I76=4,"Unknown",IF($I76=99,"Stopped", $D76)), 0),"Not required")</f>
        <v>3451</v>
      </c>
      <c r="N76" s="29">
        <f>IF(INTRO!$E$42="Endemic", IF(AND($J76&gt;1,$J76&lt;5), IF($J76=4, "Unknown", E76+F76), 0),"Not required")</f>
        <v>1484</v>
      </c>
      <c r="O76" s="29">
        <f>IF(INTRO!$E$44="Endemic", IF(AND($K76&gt;0,$K76&lt;5), IF($K76=4,"Unknown", IF($K76=1, $F76*0.33, IF($K76=2, $F76*0.5+$G76*0.2, SUM(F76:G76)))), 0),"Not required")</f>
        <v>848.8</v>
      </c>
      <c r="P76" s="55"/>
      <c r="Q76" s="56"/>
      <c r="R76" s="56"/>
      <c r="S76" s="62"/>
      <c r="T76" s="59"/>
      <c r="U76" s="100"/>
      <c r="V76" s="102"/>
      <c r="W76" s="102"/>
      <c r="X76" s="135">
        <v>2083</v>
      </c>
      <c r="Y76" s="135" t="s">
        <v>363</v>
      </c>
      <c r="Z76" s="12" t="b">
        <f t="shared" si="1"/>
        <v>1</v>
      </c>
    </row>
    <row r="77" spans="1:26" x14ac:dyDescent="0.25">
      <c r="A77" s="57" t="str">
        <f>IF(INTRO!$E$34&lt;&gt;0,INTRO!$E$34,"")</f>
        <v>Angola</v>
      </c>
      <c r="B77" s="128" t="s">
        <v>188</v>
      </c>
      <c r="C77" s="129" t="s">
        <v>197</v>
      </c>
      <c r="D77" s="130">
        <v>30365</v>
      </c>
      <c r="E77" s="20">
        <f>IF(INTRO!$E$48="","",ROUND($D77*INTRO!$E$48,0))</f>
        <v>4555</v>
      </c>
      <c r="F77" s="20">
        <f>IF(INTRO!$E$49="","",ROUND($D77*INTRO!$E$49,0))</f>
        <v>8502</v>
      </c>
      <c r="G77" s="20">
        <f>IF(INTRO!$E$50="","",ROUND($D77*INTRO!$E$50,0))</f>
        <v>16093</v>
      </c>
      <c r="H77" s="55">
        <v>4</v>
      </c>
      <c r="I77" s="56">
        <v>4</v>
      </c>
      <c r="J77" s="56">
        <v>2</v>
      </c>
      <c r="K77" s="62">
        <v>2</v>
      </c>
      <c r="L77" s="29" t="str">
        <f>IF(INTRO!$E$38="Endemic", IF($H77&gt;0, IF($H77=4,"Unknown", IF($H77=99,"Stopped", $D77)), 0),"Not required")</f>
        <v>Unknown</v>
      </c>
      <c r="M77" s="29" t="str">
        <f>IF(INTRO!$E$40="Endemic", IF($I77&gt;0, IF($I77=4,"Unknown",IF($I77=99,"Stopped", $D77)), 0),"Not required")</f>
        <v>Unknown</v>
      </c>
      <c r="N77" s="29">
        <f>IF(INTRO!$E$42="Endemic", IF(AND($J77&gt;1,$J77&lt;5), IF($J77=4, "Unknown", E77+F77), 0),"Not required")</f>
        <v>13057</v>
      </c>
      <c r="O77" s="29">
        <f>IF(INTRO!$E$44="Endemic", IF(AND($K77&gt;0,$K77&lt;5), IF($K77=4,"Unknown", IF($K77=1, $F77*0.33, IF($K77=2, $F77*0.5+$G77*0.2, SUM(F77:G77)))), 0),"Not required")</f>
        <v>7469.6</v>
      </c>
      <c r="P77" s="55"/>
      <c r="Q77" s="56"/>
      <c r="R77" s="56"/>
      <c r="S77" s="62"/>
      <c r="T77" s="59"/>
      <c r="U77" s="100"/>
      <c r="V77" s="102"/>
      <c r="W77" s="102"/>
      <c r="X77" s="135">
        <v>2084</v>
      </c>
      <c r="Y77" s="135" t="s">
        <v>364</v>
      </c>
      <c r="Z77" s="12" t="b">
        <f t="shared" si="1"/>
        <v>1</v>
      </c>
    </row>
    <row r="78" spans="1:26" x14ac:dyDescent="0.25">
      <c r="A78" s="57" t="str">
        <f>IF(INTRO!$E$34&lt;&gt;0,INTRO!$E$34,"")</f>
        <v>Angola</v>
      </c>
      <c r="B78" s="128" t="s">
        <v>198</v>
      </c>
      <c r="C78" s="129" t="s">
        <v>199</v>
      </c>
      <c r="D78" s="130">
        <v>60835</v>
      </c>
      <c r="E78" s="20">
        <f>IF(INTRO!$E$48="","",ROUND($D78*INTRO!$E$48,0))</f>
        <v>9125</v>
      </c>
      <c r="F78" s="20">
        <f>IF(INTRO!$E$49="","",ROUND($D78*INTRO!$E$49,0))</f>
        <v>17034</v>
      </c>
      <c r="G78" s="20">
        <f>IF(INTRO!$E$50="","",ROUND($D78*INTRO!$E$50,0))</f>
        <v>32243</v>
      </c>
      <c r="H78" s="55">
        <v>4</v>
      </c>
      <c r="I78" s="56">
        <v>1</v>
      </c>
      <c r="J78" s="56">
        <v>3</v>
      </c>
      <c r="K78" s="62">
        <v>2</v>
      </c>
      <c r="L78" s="29" t="str">
        <f>IF(INTRO!$E$38="Endemic", IF($H78&gt;0, IF($H78=4,"Unknown", IF($H78=99,"Stopped", $D78)), 0),"Not required")</f>
        <v>Unknown</v>
      </c>
      <c r="M78" s="29">
        <f>IF(INTRO!$E$40="Endemic", IF($I78&gt;0, IF($I78=4,"Unknown",IF($I78=99,"Stopped", $D78)), 0),"Not required")</f>
        <v>60835</v>
      </c>
      <c r="N78" s="29">
        <f>IF(INTRO!$E$42="Endemic", IF(AND($J78&gt;1,$J78&lt;5), IF($J78=4, "Unknown", E78+F78), 0),"Not required")</f>
        <v>26159</v>
      </c>
      <c r="O78" s="29">
        <f>IF(INTRO!$E$44="Endemic", IF(AND($K78&gt;0,$K78&lt;5), IF($K78=4,"Unknown", IF($K78=1, $F78*0.33, IF($K78=2, $F78*0.5+$G78*0.2, SUM(F78:G78)))), 0),"Not required")</f>
        <v>14965.6</v>
      </c>
      <c r="P78" s="55"/>
      <c r="Q78" s="56"/>
      <c r="R78" s="56"/>
      <c r="S78" s="62"/>
      <c r="T78" s="59"/>
      <c r="U78" s="100"/>
      <c r="V78" s="102"/>
      <c r="W78" s="102"/>
      <c r="X78" s="135">
        <v>2085</v>
      </c>
      <c r="Y78" s="135" t="s">
        <v>365</v>
      </c>
      <c r="Z78" s="12" t="b">
        <f t="shared" si="1"/>
        <v>1</v>
      </c>
    </row>
    <row r="79" spans="1:26" x14ac:dyDescent="0.25">
      <c r="A79" s="57" t="str">
        <f>IF(INTRO!$E$34&lt;&gt;0,INTRO!$E$34,"")</f>
        <v>Angola</v>
      </c>
      <c r="B79" s="128" t="s">
        <v>198</v>
      </c>
      <c r="C79" s="129" t="s">
        <v>200</v>
      </c>
      <c r="D79" s="130">
        <v>9493</v>
      </c>
      <c r="E79" s="20">
        <f>IF(INTRO!$E$48="","",ROUND($D79*INTRO!$E$48,0))</f>
        <v>1424</v>
      </c>
      <c r="F79" s="20">
        <f>IF(INTRO!$E$49="","",ROUND($D79*INTRO!$E$49,0))</f>
        <v>2658</v>
      </c>
      <c r="G79" s="20">
        <f>IF(INTRO!$E$50="","",ROUND($D79*INTRO!$E$50,0))</f>
        <v>5031</v>
      </c>
      <c r="H79" s="55">
        <v>4</v>
      </c>
      <c r="I79" s="56">
        <v>1</v>
      </c>
      <c r="J79" s="56">
        <v>3</v>
      </c>
      <c r="K79" s="62">
        <v>2</v>
      </c>
      <c r="L79" s="29" t="str">
        <f>IF(INTRO!$E$38="Endemic", IF($H79&gt;0, IF($H79=4,"Unknown", IF($H79=99,"Stopped", $D79)), 0),"Not required")</f>
        <v>Unknown</v>
      </c>
      <c r="M79" s="29">
        <f>IF(INTRO!$E$40="Endemic", IF($I79&gt;0, IF($I79=4,"Unknown",IF($I79=99,"Stopped", $D79)), 0),"Not required")</f>
        <v>9493</v>
      </c>
      <c r="N79" s="29">
        <f>IF(INTRO!$E$42="Endemic", IF(AND($J79&gt;1,$J79&lt;5), IF($J79=4, "Unknown", E79+F79), 0),"Not required")</f>
        <v>4082</v>
      </c>
      <c r="O79" s="29">
        <f>IF(INTRO!$E$44="Endemic", IF(AND($K79&gt;0,$K79&lt;5), IF($K79=4,"Unknown", IF($K79=1, $F79*0.33, IF($K79=2, $F79*0.5+$G79*0.2, SUM(F79:G79)))), 0),"Not required")</f>
        <v>2335.1999999999998</v>
      </c>
      <c r="P79" s="55"/>
      <c r="Q79" s="56"/>
      <c r="R79" s="56"/>
      <c r="S79" s="62"/>
      <c r="T79" s="59"/>
      <c r="U79" s="100"/>
      <c r="V79" s="102"/>
      <c r="W79" s="102"/>
      <c r="X79" s="135">
        <v>2086</v>
      </c>
      <c r="Y79" s="135" t="s">
        <v>366</v>
      </c>
      <c r="Z79" s="12" t="b">
        <f t="shared" si="1"/>
        <v>1</v>
      </c>
    </row>
    <row r="80" spans="1:26" x14ac:dyDescent="0.25">
      <c r="A80" s="57" t="str">
        <f>IF(INTRO!$E$34&lt;&gt;0,INTRO!$E$34,"")</f>
        <v>Angola</v>
      </c>
      <c r="B80" s="128" t="s">
        <v>198</v>
      </c>
      <c r="C80" s="129" t="s">
        <v>201</v>
      </c>
      <c r="D80" s="130">
        <v>12635</v>
      </c>
      <c r="E80" s="20">
        <f>IF(INTRO!$E$48="","",ROUND($D80*INTRO!$E$48,0))</f>
        <v>1895</v>
      </c>
      <c r="F80" s="20">
        <f>IF(INTRO!$E$49="","",ROUND($D80*INTRO!$E$49,0))</f>
        <v>3538</v>
      </c>
      <c r="G80" s="20">
        <f>IF(INTRO!$E$50="","",ROUND($D80*INTRO!$E$50,0))</f>
        <v>6697</v>
      </c>
      <c r="H80" s="55">
        <v>4</v>
      </c>
      <c r="I80" s="56">
        <v>1</v>
      </c>
      <c r="J80" s="56">
        <v>3</v>
      </c>
      <c r="K80" s="62">
        <v>2</v>
      </c>
      <c r="L80" s="29" t="str">
        <f>IF(INTRO!$E$38="Endemic", IF($H80&gt;0, IF($H80=4,"Unknown", IF($H80=99,"Stopped", $D80)), 0),"Not required")</f>
        <v>Unknown</v>
      </c>
      <c r="M80" s="29">
        <f>IF(INTRO!$E$40="Endemic", IF($I80&gt;0, IF($I80=4,"Unknown",IF($I80=99,"Stopped", $D80)), 0),"Not required")</f>
        <v>12635</v>
      </c>
      <c r="N80" s="29">
        <f>IF(INTRO!$E$42="Endemic", IF(AND($J80&gt;1,$J80&lt;5), IF($J80=4, "Unknown", E80+F80), 0),"Not required")</f>
        <v>5433</v>
      </c>
      <c r="O80" s="29">
        <f>IF(INTRO!$E$44="Endemic", IF(AND($K80&gt;0,$K80&lt;5), IF($K80=4,"Unknown", IF($K80=1, $F80*0.33, IF($K80=2, $F80*0.5+$G80*0.2, SUM(F80:G80)))), 0),"Not required")</f>
        <v>3108.4</v>
      </c>
      <c r="P80" s="55"/>
      <c r="Q80" s="56"/>
      <c r="R80" s="56"/>
      <c r="S80" s="62"/>
      <c r="T80" s="59"/>
      <c r="U80" s="100"/>
      <c r="V80" s="102"/>
      <c r="W80" s="102"/>
      <c r="X80" s="135">
        <v>2087</v>
      </c>
      <c r="Y80" s="135" t="s">
        <v>367</v>
      </c>
      <c r="Z80" s="12" t="b">
        <f t="shared" si="1"/>
        <v>1</v>
      </c>
    </row>
    <row r="81" spans="1:26" x14ac:dyDescent="0.25">
      <c r="A81" s="57" t="str">
        <f>IF(INTRO!$E$34&lt;&gt;0,INTRO!$E$34,"")</f>
        <v>Angola</v>
      </c>
      <c r="B81" s="128" t="s">
        <v>198</v>
      </c>
      <c r="C81" s="129" t="s">
        <v>202</v>
      </c>
      <c r="D81" s="130">
        <v>88951</v>
      </c>
      <c r="E81" s="20">
        <f>IF(INTRO!$E$48="","",ROUND($D81*INTRO!$E$48,0))</f>
        <v>13343</v>
      </c>
      <c r="F81" s="20">
        <f>IF(INTRO!$E$49="","",ROUND($D81*INTRO!$E$49,0))</f>
        <v>24906</v>
      </c>
      <c r="G81" s="20">
        <f>IF(INTRO!$E$50="","",ROUND($D81*INTRO!$E$50,0))</f>
        <v>47144</v>
      </c>
      <c r="H81" s="55">
        <v>4</v>
      </c>
      <c r="I81" s="56">
        <v>4</v>
      </c>
      <c r="J81" s="56">
        <v>3</v>
      </c>
      <c r="K81" s="62">
        <v>2</v>
      </c>
      <c r="L81" s="29" t="str">
        <f>IF(INTRO!$E$38="Endemic", IF($H81&gt;0, IF($H81=4,"Unknown", IF($H81=99,"Stopped", $D81)), 0),"Not required")</f>
        <v>Unknown</v>
      </c>
      <c r="M81" s="29" t="str">
        <f>IF(INTRO!$E$40="Endemic", IF($I81&gt;0, IF($I81=4,"Unknown",IF($I81=99,"Stopped", $D81)), 0),"Not required")</f>
        <v>Unknown</v>
      </c>
      <c r="N81" s="29">
        <f>IF(INTRO!$E$42="Endemic", IF(AND($J81&gt;1,$J81&lt;5), IF($J81=4, "Unknown", E81+F81), 0),"Not required")</f>
        <v>38249</v>
      </c>
      <c r="O81" s="29">
        <f>IF(INTRO!$E$44="Endemic", IF(AND($K81&gt;0,$K81&lt;5), IF($K81=4,"Unknown", IF($K81=1, $F81*0.33, IF($K81=2, $F81*0.5+$G81*0.2, SUM(F81:G81)))), 0),"Not required")</f>
        <v>21881.800000000003</v>
      </c>
      <c r="P81" s="55"/>
      <c r="Q81" s="56"/>
      <c r="R81" s="56"/>
      <c r="S81" s="62"/>
      <c r="T81" s="59"/>
      <c r="U81" s="100"/>
      <c r="V81" s="102"/>
      <c r="W81" s="102"/>
      <c r="X81" s="135">
        <v>2091</v>
      </c>
      <c r="Y81" s="135" t="s">
        <v>368</v>
      </c>
      <c r="Z81" s="12" t="b">
        <f t="shared" si="1"/>
        <v>1</v>
      </c>
    </row>
    <row r="82" spans="1:26" x14ac:dyDescent="0.25">
      <c r="A82" s="57" t="str">
        <f>IF(INTRO!$E$34&lt;&gt;0,INTRO!$E$34,"")</f>
        <v>Angola</v>
      </c>
      <c r="B82" s="128" t="s">
        <v>198</v>
      </c>
      <c r="C82" s="129" t="s">
        <v>203</v>
      </c>
      <c r="D82" s="130">
        <v>165839</v>
      </c>
      <c r="E82" s="20">
        <f>IF(INTRO!$E$48="","",ROUND($D82*INTRO!$E$48,0))</f>
        <v>24876</v>
      </c>
      <c r="F82" s="20">
        <f>IF(INTRO!$E$49="","",ROUND($D82*INTRO!$E$49,0))</f>
        <v>46435</v>
      </c>
      <c r="G82" s="20">
        <f>IF(INTRO!$E$50="","",ROUND($D82*INTRO!$E$50,0))</f>
        <v>87895</v>
      </c>
      <c r="H82" s="55">
        <v>4</v>
      </c>
      <c r="I82" s="56">
        <v>4</v>
      </c>
      <c r="J82" s="56">
        <v>3</v>
      </c>
      <c r="K82" s="62">
        <v>2</v>
      </c>
      <c r="L82" s="29" t="str">
        <f>IF(INTRO!$E$38="Endemic", IF($H82&gt;0, IF($H82=4,"Unknown", IF($H82=99,"Stopped", $D82)), 0),"Not required")</f>
        <v>Unknown</v>
      </c>
      <c r="M82" s="29" t="str">
        <f>IF(INTRO!$E$40="Endemic", IF($I82&gt;0, IF($I82=4,"Unknown",IF($I82=99,"Stopped", $D82)), 0),"Not required")</f>
        <v>Unknown</v>
      </c>
      <c r="N82" s="29">
        <f>IF(INTRO!$E$42="Endemic", IF(AND($J82&gt;1,$J82&lt;5), IF($J82=4, "Unknown", E82+F82), 0),"Not required")</f>
        <v>71311</v>
      </c>
      <c r="O82" s="29">
        <f>IF(INTRO!$E$44="Endemic", IF(AND($K82&gt;0,$K82&lt;5), IF($K82=4,"Unknown", IF($K82=1, $F82*0.33, IF($K82=2, $F82*0.5+$G82*0.2, SUM(F82:G82)))), 0),"Not required")</f>
        <v>40796.5</v>
      </c>
      <c r="P82" s="55"/>
      <c r="Q82" s="56"/>
      <c r="R82" s="56"/>
      <c r="S82" s="62"/>
      <c r="T82" s="59"/>
      <c r="U82" s="100"/>
      <c r="V82" s="102"/>
      <c r="W82" s="102"/>
      <c r="X82" s="135">
        <v>2092</v>
      </c>
      <c r="Y82" s="135" t="s">
        <v>369</v>
      </c>
      <c r="Z82" s="12" t="b">
        <f t="shared" si="1"/>
        <v>1</v>
      </c>
    </row>
    <row r="83" spans="1:26" x14ac:dyDescent="0.25">
      <c r="A83" s="57" t="str">
        <f>IF(INTRO!$E$34&lt;&gt;0,INTRO!$E$34,"")</f>
        <v>Angola</v>
      </c>
      <c r="B83" s="128" t="s">
        <v>198</v>
      </c>
      <c r="C83" s="129" t="s">
        <v>204</v>
      </c>
      <c r="D83" s="130">
        <v>29259</v>
      </c>
      <c r="E83" s="20">
        <f>IF(INTRO!$E$48="","",ROUND($D83*INTRO!$E$48,0))</f>
        <v>4389</v>
      </c>
      <c r="F83" s="20">
        <f>IF(INTRO!$E$49="","",ROUND($D83*INTRO!$E$49,0))</f>
        <v>8193</v>
      </c>
      <c r="G83" s="20">
        <f>IF(INTRO!$E$50="","",ROUND($D83*INTRO!$E$50,0))</f>
        <v>15507</v>
      </c>
      <c r="H83" s="55">
        <v>4</v>
      </c>
      <c r="I83" s="56">
        <v>1</v>
      </c>
      <c r="J83" s="56">
        <v>3</v>
      </c>
      <c r="K83" s="62">
        <v>2</v>
      </c>
      <c r="L83" s="29" t="str">
        <f>IF(INTRO!$E$38="Endemic", IF($H83&gt;0, IF($H83=4,"Unknown", IF($H83=99,"Stopped", $D83)), 0),"Not required")</f>
        <v>Unknown</v>
      </c>
      <c r="M83" s="29">
        <f>IF(INTRO!$E$40="Endemic", IF($I83&gt;0, IF($I83=4,"Unknown",IF($I83=99,"Stopped", $D83)), 0),"Not required")</f>
        <v>29259</v>
      </c>
      <c r="N83" s="29">
        <f>IF(INTRO!$E$42="Endemic", IF(AND($J83&gt;1,$J83&lt;5), IF($J83=4, "Unknown", E83+F83), 0),"Not required")</f>
        <v>12582</v>
      </c>
      <c r="O83" s="29">
        <f>IF(INTRO!$E$44="Endemic", IF(AND($K83&gt;0,$K83&lt;5), IF($K83=4,"Unknown", IF($K83=1, $F83*0.33, IF($K83=2, $F83*0.5+$G83*0.2, SUM(F83:G83)))), 0),"Not required")</f>
        <v>7197.9</v>
      </c>
      <c r="P83" s="55"/>
      <c r="Q83" s="56"/>
      <c r="R83" s="56"/>
      <c r="S83" s="62"/>
      <c r="T83" s="59"/>
      <c r="U83" s="100"/>
      <c r="V83" s="102"/>
      <c r="W83" s="102"/>
      <c r="X83" s="135">
        <v>2090</v>
      </c>
      <c r="Y83" s="135" t="s">
        <v>370</v>
      </c>
      <c r="Z83" s="12" t="b">
        <f t="shared" si="1"/>
        <v>1</v>
      </c>
    </row>
    <row r="84" spans="1:26" x14ac:dyDescent="0.25">
      <c r="A84" s="57" t="str">
        <f>IF(INTRO!$E$34&lt;&gt;0,INTRO!$E$34,"")</f>
        <v>Angola</v>
      </c>
      <c r="B84" s="128" t="s">
        <v>198</v>
      </c>
      <c r="C84" s="129" t="s">
        <v>205</v>
      </c>
      <c r="D84" s="130">
        <v>6865</v>
      </c>
      <c r="E84" s="20">
        <f>IF(INTRO!$E$48="","",ROUND($D84*INTRO!$E$48,0))</f>
        <v>1030</v>
      </c>
      <c r="F84" s="20">
        <f>IF(INTRO!$E$49="","",ROUND($D84*INTRO!$E$49,0))</f>
        <v>1922</v>
      </c>
      <c r="G84" s="20">
        <f>IF(INTRO!$E$50="","",ROUND($D84*INTRO!$E$50,0))</f>
        <v>3638</v>
      </c>
      <c r="H84" s="55">
        <v>4</v>
      </c>
      <c r="I84" s="56">
        <v>1</v>
      </c>
      <c r="J84" s="56">
        <v>3</v>
      </c>
      <c r="K84" s="62">
        <v>2</v>
      </c>
      <c r="L84" s="29" t="str">
        <f>IF(INTRO!$E$38="Endemic", IF($H84&gt;0, IF($H84=4,"Unknown", IF($H84=99,"Stopped", $D84)), 0),"Not required")</f>
        <v>Unknown</v>
      </c>
      <c r="M84" s="29">
        <f>IF(INTRO!$E$40="Endemic", IF($I84&gt;0, IF($I84=4,"Unknown",IF($I84=99,"Stopped", $D84)), 0),"Not required")</f>
        <v>6865</v>
      </c>
      <c r="N84" s="29">
        <f>IF(INTRO!$E$42="Endemic", IF(AND($J84&gt;1,$J84&lt;5), IF($J84=4, "Unknown", E84+F84), 0),"Not required")</f>
        <v>2952</v>
      </c>
      <c r="O84" s="29">
        <f>IF(INTRO!$E$44="Endemic", IF(AND($K84&gt;0,$K84&lt;5), IF($K84=4,"Unknown", IF($K84=1, $F84*0.33, IF($K84=2, $F84*0.5+$G84*0.2, SUM(F84:G84)))), 0),"Not required")</f>
        <v>1688.6</v>
      </c>
      <c r="P84" s="55"/>
      <c r="Q84" s="56"/>
      <c r="R84" s="56"/>
      <c r="S84" s="62"/>
      <c r="T84" s="59"/>
      <c r="U84" s="100"/>
      <c r="V84" s="102"/>
      <c r="W84" s="102"/>
      <c r="X84" s="135">
        <v>2217</v>
      </c>
      <c r="Y84" s="135" t="s">
        <v>371</v>
      </c>
      <c r="Z84" s="12" t="b">
        <f t="shared" si="1"/>
        <v>1</v>
      </c>
    </row>
    <row r="85" spans="1:26" x14ac:dyDescent="0.25">
      <c r="A85" s="57" t="str">
        <f>IF(INTRO!$E$34&lt;&gt;0,INTRO!$E$34,"")</f>
        <v>Angola</v>
      </c>
      <c r="B85" s="128" t="s">
        <v>198</v>
      </c>
      <c r="C85" s="129" t="s">
        <v>206</v>
      </c>
      <c r="D85" s="130">
        <v>10060</v>
      </c>
      <c r="E85" s="20">
        <f>IF(INTRO!$E$48="","",ROUND($D85*INTRO!$E$48,0))</f>
        <v>1509</v>
      </c>
      <c r="F85" s="20">
        <f>IF(INTRO!$E$49="","",ROUND($D85*INTRO!$E$49,0))</f>
        <v>2817</v>
      </c>
      <c r="G85" s="20">
        <f>IF(INTRO!$E$50="","",ROUND($D85*INTRO!$E$50,0))</f>
        <v>5332</v>
      </c>
      <c r="H85" s="55">
        <v>4</v>
      </c>
      <c r="I85" s="56">
        <v>4</v>
      </c>
      <c r="J85" s="56">
        <v>3</v>
      </c>
      <c r="K85" s="62">
        <v>2</v>
      </c>
      <c r="L85" s="29" t="str">
        <f>IF(INTRO!$E$38="Endemic", IF($H85&gt;0, IF($H85=4,"Unknown", IF($H85=99,"Stopped", $D85)), 0),"Not required")</f>
        <v>Unknown</v>
      </c>
      <c r="M85" s="29" t="str">
        <f>IF(INTRO!$E$40="Endemic", IF($I85&gt;0, IF($I85=4,"Unknown",IF($I85=99,"Stopped", $D85)), 0),"Not required")</f>
        <v>Unknown</v>
      </c>
      <c r="N85" s="29">
        <f>IF(INTRO!$E$42="Endemic", IF(AND($J85&gt;1,$J85&lt;5), IF($J85=4, "Unknown", E85+F85), 0),"Not required")</f>
        <v>4326</v>
      </c>
      <c r="O85" s="29">
        <f>IF(INTRO!$E$44="Endemic", IF(AND($K85&gt;0,$K85&lt;5), IF($K85=4,"Unknown", IF($K85=1, $F85*0.33, IF($K85=2, $F85*0.5+$G85*0.2, SUM(F85:G85)))), 0),"Not required")</f>
        <v>2474.9</v>
      </c>
      <c r="P85" s="55"/>
      <c r="Q85" s="56"/>
      <c r="R85" s="56"/>
      <c r="S85" s="62"/>
      <c r="T85" s="59"/>
      <c r="U85" s="100"/>
      <c r="V85" s="102"/>
      <c r="W85" s="102"/>
      <c r="X85" s="135">
        <v>2093</v>
      </c>
      <c r="Y85" s="135" t="s">
        <v>372</v>
      </c>
      <c r="Z85" s="12" t="b">
        <f t="shared" si="1"/>
        <v>1</v>
      </c>
    </row>
    <row r="86" spans="1:26" x14ac:dyDescent="0.25">
      <c r="A86" s="57" t="str">
        <f>IF(INTRO!$E$34&lt;&gt;0,INTRO!$E$34,"")</f>
        <v>Angola</v>
      </c>
      <c r="B86" s="128" t="s">
        <v>198</v>
      </c>
      <c r="C86" s="129" t="s">
        <v>207</v>
      </c>
      <c r="D86" s="130">
        <v>20148</v>
      </c>
      <c r="E86" s="20">
        <f>IF(INTRO!$E$48="","",ROUND($D86*INTRO!$E$48,0))</f>
        <v>3022</v>
      </c>
      <c r="F86" s="20">
        <f>IF(INTRO!$E$49="","",ROUND($D86*INTRO!$E$49,0))</f>
        <v>5641</v>
      </c>
      <c r="G86" s="20">
        <f>IF(INTRO!$E$50="","",ROUND($D86*INTRO!$E$50,0))</f>
        <v>10678</v>
      </c>
      <c r="H86" s="55">
        <v>4</v>
      </c>
      <c r="I86" s="56">
        <v>4</v>
      </c>
      <c r="J86" s="56">
        <v>3</v>
      </c>
      <c r="K86" s="62">
        <v>2</v>
      </c>
      <c r="L86" s="29" t="str">
        <f>IF(INTRO!$E$38="Endemic", IF($H86&gt;0, IF($H86=4,"Unknown", IF($H86=99,"Stopped", $D86)), 0),"Not required")</f>
        <v>Unknown</v>
      </c>
      <c r="M86" s="29" t="str">
        <f>IF(INTRO!$E$40="Endemic", IF($I86&gt;0, IF($I86=4,"Unknown",IF($I86=99,"Stopped", $D86)), 0),"Not required")</f>
        <v>Unknown</v>
      </c>
      <c r="N86" s="29">
        <f>IF(INTRO!$E$42="Endemic", IF(AND($J86&gt;1,$J86&lt;5), IF($J86=4, "Unknown", E86+F86), 0),"Not required")</f>
        <v>8663</v>
      </c>
      <c r="O86" s="29">
        <f>IF(INTRO!$E$44="Endemic", IF(AND($K86&gt;0,$K86&lt;5), IF($K86=4,"Unknown", IF($K86=1, $F86*0.33, IF($K86=2, $F86*0.5+$G86*0.2, SUM(F86:G86)))), 0),"Not required")</f>
        <v>4956.1000000000004</v>
      </c>
      <c r="P86" s="55"/>
      <c r="Q86" s="56"/>
      <c r="R86" s="56"/>
      <c r="S86" s="62"/>
      <c r="T86" s="59"/>
      <c r="U86" s="100"/>
      <c r="V86" s="102"/>
      <c r="W86" s="102"/>
      <c r="X86" s="135">
        <v>2094</v>
      </c>
      <c r="Y86" s="135" t="s">
        <v>373</v>
      </c>
      <c r="Z86" s="12" t="b">
        <f t="shared" si="1"/>
        <v>1</v>
      </c>
    </row>
    <row r="87" spans="1:26" x14ac:dyDescent="0.25">
      <c r="A87" s="57" t="str">
        <f>IF(INTRO!$E$34&lt;&gt;0,INTRO!$E$34,"")</f>
        <v>Angola</v>
      </c>
      <c r="B87" s="128" t="s">
        <v>198</v>
      </c>
      <c r="C87" s="129" t="s">
        <v>208</v>
      </c>
      <c r="D87" s="130">
        <v>23886</v>
      </c>
      <c r="E87" s="20">
        <f>IF(INTRO!$E$48="","",ROUND($D87*INTRO!$E$48,0))</f>
        <v>3583</v>
      </c>
      <c r="F87" s="20">
        <f>IF(INTRO!$E$49="","",ROUND($D87*INTRO!$E$49,0))</f>
        <v>6688</v>
      </c>
      <c r="G87" s="20">
        <f>IF(INTRO!$E$50="","",ROUND($D87*INTRO!$E$50,0))</f>
        <v>12660</v>
      </c>
      <c r="H87" s="55">
        <v>4</v>
      </c>
      <c r="I87" s="56">
        <v>0</v>
      </c>
      <c r="J87" s="56">
        <v>3</v>
      </c>
      <c r="K87" s="62">
        <v>2</v>
      </c>
      <c r="L87" s="29" t="str">
        <f>IF(INTRO!$E$38="Endemic", IF($H87&gt;0, IF($H87=4,"Unknown", IF($H87=99,"Stopped", $D87)), 0),"Not required")</f>
        <v>Unknown</v>
      </c>
      <c r="M87" s="29">
        <f>IF(INTRO!$E$40="Endemic", IF($I87&gt;0, IF($I87=4,"Unknown",IF($I87=99,"Stopped", $D87)), 0),"Not required")</f>
        <v>0</v>
      </c>
      <c r="N87" s="29">
        <f>IF(INTRO!$E$42="Endemic", IF(AND($J87&gt;1,$J87&lt;5), IF($J87=4, "Unknown", E87+F87), 0),"Not required")</f>
        <v>10271</v>
      </c>
      <c r="O87" s="29">
        <f>IF(INTRO!$E$44="Endemic", IF(AND($K87&gt;0,$K87&lt;5), IF($K87=4,"Unknown", IF($K87=1, $F87*0.33, IF($K87=2, $F87*0.5+$G87*0.2, SUM(F87:G87)))), 0),"Not required")</f>
        <v>5876</v>
      </c>
      <c r="P87" s="55"/>
      <c r="Q87" s="56"/>
      <c r="R87" s="56"/>
      <c r="S87" s="62"/>
      <c r="T87" s="59"/>
      <c r="U87" s="100"/>
      <c r="V87" s="102"/>
      <c r="W87" s="102"/>
      <c r="X87" s="135">
        <v>2097</v>
      </c>
      <c r="Y87" s="135" t="s">
        <v>374</v>
      </c>
      <c r="Z87" s="12" t="b">
        <f t="shared" si="1"/>
        <v>1</v>
      </c>
    </row>
    <row r="88" spans="1:26" x14ac:dyDescent="0.25">
      <c r="A88" s="57" t="str">
        <f>IF(INTRO!$E$34&lt;&gt;0,INTRO!$E$34,"")</f>
        <v>Angola</v>
      </c>
      <c r="B88" s="128" t="s">
        <v>209</v>
      </c>
      <c r="C88" s="129" t="s">
        <v>210</v>
      </c>
      <c r="D88" s="130">
        <v>234894</v>
      </c>
      <c r="E88" s="20">
        <f>IF(INTRO!$E$48="","",ROUND($D88*INTRO!$E$48,0))</f>
        <v>35234</v>
      </c>
      <c r="F88" s="20">
        <f>IF(INTRO!$E$49="","",ROUND($D88*INTRO!$E$49,0))</f>
        <v>65770</v>
      </c>
      <c r="G88" s="20">
        <f>IF(INTRO!$E$50="","",ROUND($D88*INTRO!$E$50,0))</f>
        <v>124494</v>
      </c>
      <c r="H88" s="55">
        <v>4</v>
      </c>
      <c r="I88" s="56">
        <v>4</v>
      </c>
      <c r="J88" s="56">
        <v>3</v>
      </c>
      <c r="K88" s="62">
        <v>2</v>
      </c>
      <c r="L88" s="29" t="str">
        <f>IF(INTRO!$E$38="Endemic", IF($H88&gt;0, IF($H88=4,"Unknown", IF($H88=99,"Stopped", $D88)), 0),"Not required")</f>
        <v>Unknown</v>
      </c>
      <c r="M88" s="29" t="str">
        <f>IF(INTRO!$E$40="Endemic", IF($I88&gt;0, IF($I88=4,"Unknown",IF($I88=99,"Stopped", $D88)), 0),"Not required")</f>
        <v>Unknown</v>
      </c>
      <c r="N88" s="29">
        <f>IF(INTRO!$E$42="Endemic", IF(AND($J88&gt;1,$J88&lt;5), IF($J88=4, "Unknown", E88+F88), 0),"Not required")</f>
        <v>101004</v>
      </c>
      <c r="O88" s="29">
        <f>IF(INTRO!$E$44="Endemic", IF(AND($K88&gt;0,$K88&lt;5), IF($K88=4,"Unknown", IF($K88=1, $F88*0.33, IF($K88=2, $F88*0.5+$G88*0.2, SUM(F88:G88)))), 0),"Not required")</f>
        <v>57783.8</v>
      </c>
      <c r="P88" s="55"/>
      <c r="Q88" s="56"/>
      <c r="R88" s="56"/>
      <c r="S88" s="62"/>
      <c r="T88" s="59"/>
      <c r="U88" s="100"/>
      <c r="V88" s="102"/>
      <c r="W88" s="102"/>
      <c r="X88" s="135">
        <v>2098</v>
      </c>
      <c r="Y88" s="135" t="s">
        <v>375</v>
      </c>
      <c r="Z88" s="12" t="b">
        <f t="shared" si="1"/>
        <v>1</v>
      </c>
    </row>
    <row r="89" spans="1:26" x14ac:dyDescent="0.25">
      <c r="A89" s="57" t="str">
        <f>IF(INTRO!$E$34&lt;&gt;0,INTRO!$E$34,"")</f>
        <v>Angola</v>
      </c>
      <c r="B89" s="128" t="s">
        <v>209</v>
      </c>
      <c r="C89" s="129" t="s">
        <v>211</v>
      </c>
      <c r="D89" s="130">
        <v>140587</v>
      </c>
      <c r="E89" s="20">
        <f>IF(INTRO!$E$48="","",ROUND($D89*INTRO!$E$48,0))</f>
        <v>21088</v>
      </c>
      <c r="F89" s="20">
        <f>IF(INTRO!$E$49="","",ROUND($D89*INTRO!$E$49,0))</f>
        <v>39364</v>
      </c>
      <c r="G89" s="20">
        <f>IF(INTRO!$E$50="","",ROUND($D89*INTRO!$E$50,0))</f>
        <v>74511</v>
      </c>
      <c r="H89" s="55">
        <v>4</v>
      </c>
      <c r="I89" s="56">
        <v>0</v>
      </c>
      <c r="J89" s="56">
        <v>3</v>
      </c>
      <c r="K89" s="62">
        <v>2</v>
      </c>
      <c r="L89" s="29" t="str">
        <f>IF(INTRO!$E$38="Endemic", IF($H89&gt;0, IF($H89=4,"Unknown", IF($H89=99,"Stopped", $D89)), 0),"Not required")</f>
        <v>Unknown</v>
      </c>
      <c r="M89" s="29">
        <f>IF(INTRO!$E$40="Endemic", IF($I89&gt;0, IF($I89=4,"Unknown",IF($I89=99,"Stopped", $D89)), 0),"Not required")</f>
        <v>0</v>
      </c>
      <c r="N89" s="29">
        <f>IF(INTRO!$E$42="Endemic", IF(AND($J89&gt;1,$J89&lt;5), IF($J89=4, "Unknown", E89+F89), 0),"Not required")</f>
        <v>60452</v>
      </c>
      <c r="O89" s="29">
        <f>IF(INTRO!$E$44="Endemic", IF(AND($K89&gt;0,$K89&lt;5), IF($K89=4,"Unknown", IF($K89=1, $F89*0.33, IF($K89=2, $F89*0.5+$G89*0.2, SUM(F89:G89)))), 0),"Not required")</f>
        <v>34584.199999999997</v>
      </c>
      <c r="P89" s="55"/>
      <c r="Q89" s="56"/>
      <c r="R89" s="56"/>
      <c r="S89" s="62"/>
      <c r="T89" s="59"/>
      <c r="U89" s="100"/>
      <c r="V89" s="102"/>
      <c r="W89" s="102"/>
      <c r="X89" s="135">
        <v>2100</v>
      </c>
      <c r="Y89" s="135" t="s">
        <v>376</v>
      </c>
      <c r="Z89" s="12" t="b">
        <f t="shared" si="1"/>
        <v>1</v>
      </c>
    </row>
    <row r="90" spans="1:26" x14ac:dyDescent="0.25">
      <c r="A90" s="57" t="str">
        <f>IF(INTRO!$E$34&lt;&gt;0,INTRO!$E$34,"")</f>
        <v>Angola</v>
      </c>
      <c r="B90" s="128" t="s">
        <v>209</v>
      </c>
      <c r="C90" s="129" t="s">
        <v>212</v>
      </c>
      <c r="D90" s="130">
        <v>218505</v>
      </c>
      <c r="E90" s="20">
        <f>IF(INTRO!$E$48="","",ROUND($D90*INTRO!$E$48,0))</f>
        <v>32776</v>
      </c>
      <c r="F90" s="20">
        <f>IF(INTRO!$E$49="","",ROUND($D90*INTRO!$E$49,0))</f>
        <v>61181</v>
      </c>
      <c r="G90" s="20">
        <f>IF(INTRO!$E$50="","",ROUND($D90*INTRO!$E$50,0))</f>
        <v>115808</v>
      </c>
      <c r="H90" s="55">
        <v>4</v>
      </c>
      <c r="I90" s="56">
        <v>4</v>
      </c>
      <c r="J90" s="56">
        <v>3</v>
      </c>
      <c r="K90" s="62">
        <v>2</v>
      </c>
      <c r="L90" s="29" t="str">
        <f>IF(INTRO!$E$38="Endemic", IF($H90&gt;0, IF($H90=4,"Unknown", IF($H90=99,"Stopped", $D90)), 0),"Not required")</f>
        <v>Unknown</v>
      </c>
      <c r="M90" s="29" t="str">
        <f>IF(INTRO!$E$40="Endemic", IF($I90&gt;0, IF($I90=4,"Unknown",IF($I90=99,"Stopped", $D90)), 0),"Not required")</f>
        <v>Unknown</v>
      </c>
      <c r="N90" s="29">
        <f>IF(INTRO!$E$42="Endemic", IF(AND($J90&gt;1,$J90&lt;5), IF($J90=4, "Unknown", E90+F90), 0),"Not required")</f>
        <v>93957</v>
      </c>
      <c r="O90" s="29">
        <f>IF(INTRO!$E$44="Endemic", IF(AND($K90&gt;0,$K90&lt;5), IF($K90=4,"Unknown", IF($K90=1, $F90*0.33, IF($K90=2, $F90*0.5+$G90*0.2, SUM(F90:G90)))), 0),"Not required")</f>
        <v>53752.100000000006</v>
      </c>
      <c r="P90" s="55"/>
      <c r="Q90" s="56"/>
      <c r="R90" s="56"/>
      <c r="S90" s="62"/>
      <c r="T90" s="59"/>
      <c r="U90" s="100"/>
      <c r="V90" s="102"/>
      <c r="W90" s="102"/>
      <c r="X90" s="137">
        <v>2167</v>
      </c>
      <c r="Y90" s="137" t="s">
        <v>377</v>
      </c>
      <c r="Z90" s="12" t="b">
        <f t="shared" si="1"/>
        <v>0</v>
      </c>
    </row>
    <row r="91" spans="1:26" x14ac:dyDescent="0.25">
      <c r="A91" s="57" t="str">
        <f>IF(INTRO!$E$34&lt;&gt;0,INTRO!$E$34,"")</f>
        <v>Angola</v>
      </c>
      <c r="B91" s="128" t="s">
        <v>209</v>
      </c>
      <c r="C91" s="129" t="s">
        <v>213</v>
      </c>
      <c r="D91" s="130">
        <v>89682</v>
      </c>
      <c r="E91" s="20">
        <f>IF(INTRO!$E$48="","",ROUND($D91*INTRO!$E$48,0))</f>
        <v>13452</v>
      </c>
      <c r="F91" s="20">
        <f>IF(INTRO!$E$49="","",ROUND($D91*INTRO!$E$49,0))</f>
        <v>25111</v>
      </c>
      <c r="G91" s="20">
        <f>IF(INTRO!$E$50="","",ROUND($D91*INTRO!$E$50,0))</f>
        <v>47531</v>
      </c>
      <c r="H91" s="55">
        <v>4</v>
      </c>
      <c r="I91" s="56">
        <v>0</v>
      </c>
      <c r="J91" s="56">
        <v>3</v>
      </c>
      <c r="K91" s="62">
        <v>2</v>
      </c>
      <c r="L91" s="29" t="str">
        <f>IF(INTRO!$E$38="Endemic", IF($H91&gt;0, IF($H91=4,"Unknown", IF($H91=99,"Stopped", $D91)), 0),"Not required")</f>
        <v>Unknown</v>
      </c>
      <c r="M91" s="29">
        <f>IF(INTRO!$E$40="Endemic", IF($I91&gt;0, IF($I91=4,"Unknown",IF($I91=99,"Stopped", $D91)), 0),"Not required")</f>
        <v>0</v>
      </c>
      <c r="N91" s="29">
        <f>IF(INTRO!$E$42="Endemic", IF(AND($J91&gt;1,$J91&lt;5), IF($J91=4, "Unknown", E91+F91), 0),"Not required")</f>
        <v>38563</v>
      </c>
      <c r="O91" s="29">
        <f>IF(INTRO!$E$44="Endemic", IF(AND($K91&gt;0,$K91&lt;5), IF($K91=4,"Unknown", IF($K91=1, $F91*0.33, IF($K91=2, $F91*0.5+$G91*0.2, SUM(F91:G91)))), 0),"Not required")</f>
        <v>22061.7</v>
      </c>
      <c r="P91" s="55"/>
      <c r="Q91" s="56"/>
      <c r="R91" s="56"/>
      <c r="S91" s="62"/>
      <c r="T91" s="59"/>
      <c r="U91" s="100"/>
      <c r="V91" s="102"/>
      <c r="W91" s="102"/>
      <c r="X91" s="135">
        <v>2103</v>
      </c>
      <c r="Y91" s="135" t="s">
        <v>378</v>
      </c>
      <c r="Z91" s="12" t="b">
        <f t="shared" si="1"/>
        <v>0</v>
      </c>
    </row>
    <row r="92" spans="1:26" x14ac:dyDescent="0.25">
      <c r="A92" s="57" t="str">
        <f>IF(INTRO!$E$34&lt;&gt;0,INTRO!$E$34,"")</f>
        <v>Angola</v>
      </c>
      <c r="B92" s="128" t="s">
        <v>209</v>
      </c>
      <c r="C92" s="129" t="s">
        <v>214</v>
      </c>
      <c r="D92" s="130">
        <v>158051</v>
      </c>
      <c r="E92" s="20">
        <f>IF(INTRO!$E$48="","",ROUND($D92*INTRO!$E$48,0))</f>
        <v>23708</v>
      </c>
      <c r="F92" s="20">
        <f>IF(INTRO!$E$49="","",ROUND($D92*INTRO!$E$49,0))</f>
        <v>44254</v>
      </c>
      <c r="G92" s="20">
        <f>IF(INTRO!$E$50="","",ROUND($D92*INTRO!$E$50,0))</f>
        <v>83767</v>
      </c>
      <c r="H92" s="55">
        <v>4</v>
      </c>
      <c r="I92" s="56">
        <v>0</v>
      </c>
      <c r="J92" s="56">
        <v>3</v>
      </c>
      <c r="K92" s="62">
        <v>2</v>
      </c>
      <c r="L92" s="29" t="str">
        <f>IF(INTRO!$E$38="Endemic", IF($H92&gt;0, IF($H92=4,"Unknown", IF($H92=99,"Stopped", $D92)), 0),"Not required")</f>
        <v>Unknown</v>
      </c>
      <c r="M92" s="29">
        <f>IF(INTRO!$E$40="Endemic", IF($I92&gt;0, IF($I92=4,"Unknown",IF($I92=99,"Stopped", $D92)), 0),"Not required")</f>
        <v>0</v>
      </c>
      <c r="N92" s="29">
        <f>IF(INTRO!$E$42="Endemic", IF(AND($J92&gt;1,$J92&lt;5), IF($J92=4, "Unknown", E92+F92), 0),"Not required")</f>
        <v>67962</v>
      </c>
      <c r="O92" s="29">
        <f>IF(INTRO!$E$44="Endemic", IF(AND($K92&gt;0,$K92&lt;5), IF($K92=4,"Unknown", IF($K92=1, $F92*0.33, IF($K92=2, $F92*0.5+$G92*0.2, SUM(F92:G92)))), 0),"Not required")</f>
        <v>38880.400000000001</v>
      </c>
      <c r="P92" s="55"/>
      <c r="Q92" s="56"/>
      <c r="R92" s="56"/>
      <c r="S92" s="62"/>
      <c r="T92" s="59"/>
      <c r="U92" s="100"/>
      <c r="V92" s="102"/>
      <c r="W92" s="102"/>
      <c r="X92" s="135">
        <v>2099</v>
      </c>
      <c r="Y92" s="135" t="s">
        <v>379</v>
      </c>
      <c r="Z92" s="12" t="b">
        <f t="shared" si="1"/>
        <v>1</v>
      </c>
    </row>
    <row r="93" spans="1:26" x14ac:dyDescent="0.25">
      <c r="A93" s="57" t="str">
        <f>IF(INTRO!$E$34&lt;&gt;0,INTRO!$E$34,"")</f>
        <v>Angola</v>
      </c>
      <c r="B93" s="128" t="s">
        <v>209</v>
      </c>
      <c r="C93" s="129" t="s">
        <v>215</v>
      </c>
      <c r="D93" s="130">
        <v>135898</v>
      </c>
      <c r="E93" s="20">
        <f>IF(INTRO!$E$48="","",ROUND($D93*INTRO!$E$48,0))</f>
        <v>20385</v>
      </c>
      <c r="F93" s="20">
        <f>IF(INTRO!$E$49="","",ROUND($D93*INTRO!$E$49,0))</f>
        <v>38051</v>
      </c>
      <c r="G93" s="20">
        <f>IF(INTRO!$E$50="","",ROUND($D93*INTRO!$E$50,0))</f>
        <v>72026</v>
      </c>
      <c r="H93" s="55">
        <v>4</v>
      </c>
      <c r="I93" s="56">
        <v>4</v>
      </c>
      <c r="J93" s="56">
        <v>3</v>
      </c>
      <c r="K93" s="62">
        <v>2</v>
      </c>
      <c r="L93" s="29" t="str">
        <f>IF(INTRO!$E$38="Endemic", IF($H93&gt;0, IF($H93=4,"Unknown", IF($H93=99,"Stopped", $D93)), 0),"Not required")</f>
        <v>Unknown</v>
      </c>
      <c r="M93" s="29" t="str">
        <f>IF(INTRO!$E$40="Endemic", IF($I93&gt;0, IF($I93=4,"Unknown",IF($I93=99,"Stopped", $D93)), 0),"Not required")</f>
        <v>Unknown</v>
      </c>
      <c r="N93" s="29">
        <f>IF(INTRO!$E$42="Endemic", IF(AND($J93&gt;1,$J93&lt;5), IF($J93=4, "Unknown", E93+F93), 0),"Not required")</f>
        <v>58436</v>
      </c>
      <c r="O93" s="29">
        <f>IF(INTRO!$E$44="Endemic", IF(AND($K93&gt;0,$K93&lt;5), IF($K93=4,"Unknown", IF($K93=1, $F93*0.33, IF($K93=2, $F93*0.5+$G93*0.2, SUM(F93:G93)))), 0),"Not required")</f>
        <v>33430.699999999997</v>
      </c>
      <c r="P93" s="55"/>
      <c r="Q93" s="56"/>
      <c r="R93" s="56"/>
      <c r="S93" s="62"/>
      <c r="T93" s="59"/>
      <c r="U93" s="100"/>
      <c r="V93" s="102"/>
      <c r="W93" s="102"/>
      <c r="X93" s="135">
        <v>2101</v>
      </c>
      <c r="Y93" s="135" t="s">
        <v>380</v>
      </c>
      <c r="Z93" s="12" t="b">
        <f t="shared" si="1"/>
        <v>1</v>
      </c>
    </row>
    <row r="94" spans="1:26" x14ac:dyDescent="0.25">
      <c r="A94" s="57" t="str">
        <f>IF(INTRO!$E$34&lt;&gt;0,INTRO!$E$34,"")</f>
        <v>Angola</v>
      </c>
      <c r="B94" s="128" t="s">
        <v>209</v>
      </c>
      <c r="C94" s="129" t="s">
        <v>216</v>
      </c>
      <c r="D94" s="130">
        <v>92364</v>
      </c>
      <c r="E94" s="20">
        <f>IF(INTRO!$E$48="","",ROUND($D94*INTRO!$E$48,0))</f>
        <v>13855</v>
      </c>
      <c r="F94" s="20">
        <f>IF(INTRO!$E$49="","",ROUND($D94*INTRO!$E$49,0))</f>
        <v>25862</v>
      </c>
      <c r="G94" s="20">
        <f>IF(INTRO!$E$50="","",ROUND($D94*INTRO!$E$50,0))</f>
        <v>48953</v>
      </c>
      <c r="H94" s="55">
        <v>4</v>
      </c>
      <c r="I94" s="56">
        <v>0</v>
      </c>
      <c r="J94" s="56">
        <v>3</v>
      </c>
      <c r="K94" s="62">
        <v>2</v>
      </c>
      <c r="L94" s="29" t="str">
        <f>IF(INTRO!$E$38="Endemic", IF($H94&gt;0, IF($H94=4,"Unknown", IF($H94=99,"Stopped", $D94)), 0),"Not required")</f>
        <v>Unknown</v>
      </c>
      <c r="M94" s="29">
        <f>IF(INTRO!$E$40="Endemic", IF($I94&gt;0, IF($I94=4,"Unknown",IF($I94=99,"Stopped", $D94)), 0),"Not required")</f>
        <v>0</v>
      </c>
      <c r="N94" s="29">
        <f>IF(INTRO!$E$42="Endemic", IF(AND($J94&gt;1,$J94&lt;5), IF($J94=4, "Unknown", E94+F94), 0),"Not required")</f>
        <v>39717</v>
      </c>
      <c r="O94" s="29">
        <f>IF(INTRO!$E$44="Endemic", IF(AND($K94&gt;0,$K94&lt;5), IF($K94=4,"Unknown", IF($K94=1, $F94*0.33, IF($K94=2, $F94*0.5+$G94*0.2, SUM(F94:G94)))), 0),"Not required")</f>
        <v>22721.599999999999</v>
      </c>
      <c r="P94" s="55"/>
      <c r="Q94" s="56"/>
      <c r="R94" s="56"/>
      <c r="S94" s="62"/>
      <c r="T94" s="59"/>
      <c r="U94" s="100"/>
      <c r="V94" s="102"/>
      <c r="W94" s="102"/>
      <c r="X94" s="135">
        <v>2102</v>
      </c>
      <c r="Y94" s="135" t="s">
        <v>381</v>
      </c>
      <c r="Z94" s="12" t="b">
        <f t="shared" si="1"/>
        <v>1</v>
      </c>
    </row>
    <row r="95" spans="1:26" x14ac:dyDescent="0.25">
      <c r="A95" s="57" t="str">
        <f>IF(INTRO!$E$34&lt;&gt;0,INTRO!$E$34,"")</f>
        <v>Angola</v>
      </c>
      <c r="B95" s="128" t="s">
        <v>209</v>
      </c>
      <c r="C95" s="129" t="s">
        <v>217</v>
      </c>
      <c r="D95" s="130">
        <v>85106</v>
      </c>
      <c r="E95" s="20">
        <f>IF(INTRO!$E$48="","",ROUND($D95*INTRO!$E$48,0))</f>
        <v>12766</v>
      </c>
      <c r="F95" s="20">
        <f>IF(INTRO!$E$49="","",ROUND($D95*INTRO!$E$49,0))</f>
        <v>23830</v>
      </c>
      <c r="G95" s="20">
        <f>IF(INTRO!$E$50="","",ROUND($D95*INTRO!$E$50,0))</f>
        <v>45106</v>
      </c>
      <c r="H95" s="55">
        <v>4</v>
      </c>
      <c r="I95" s="56">
        <v>4</v>
      </c>
      <c r="J95" s="56">
        <v>3</v>
      </c>
      <c r="K95" s="62">
        <v>2</v>
      </c>
      <c r="L95" s="29" t="str">
        <f>IF(INTRO!$E$38="Endemic", IF($H95&gt;0, IF($H95=4,"Unknown", IF($H95=99,"Stopped", $D95)), 0),"Not required")</f>
        <v>Unknown</v>
      </c>
      <c r="M95" s="29" t="str">
        <f>IF(INTRO!$E$40="Endemic", IF($I95&gt;0, IF($I95=4,"Unknown",IF($I95=99,"Stopped", $D95)), 0),"Not required")</f>
        <v>Unknown</v>
      </c>
      <c r="N95" s="29">
        <f>IF(INTRO!$E$42="Endemic", IF(AND($J95&gt;1,$J95&lt;5), IF($J95=4, "Unknown", E95+F95), 0),"Not required")</f>
        <v>36596</v>
      </c>
      <c r="O95" s="29">
        <f>IF(INTRO!$E$44="Endemic", IF(AND($K95&gt;0,$K95&lt;5), IF($K95=4,"Unknown", IF($K95=1, $F95*0.33, IF($K95=2, $F95*0.5+$G95*0.2, SUM(F95:G95)))), 0),"Not required")</f>
        <v>20936.2</v>
      </c>
      <c r="P95" s="55"/>
      <c r="Q95" s="56"/>
      <c r="R95" s="56"/>
      <c r="S95" s="62"/>
      <c r="T95" s="59"/>
      <c r="U95" s="100"/>
      <c r="V95" s="102"/>
      <c r="W95" s="102"/>
      <c r="X95" s="135">
        <v>2104</v>
      </c>
      <c r="Y95" s="135" t="s">
        <v>382</v>
      </c>
      <c r="Z95" s="12" t="b">
        <f t="shared" si="1"/>
        <v>1</v>
      </c>
    </row>
    <row r="96" spans="1:26" x14ac:dyDescent="0.25">
      <c r="A96" s="57" t="str">
        <f>IF(INTRO!$E$34&lt;&gt;0,INTRO!$E$34,"")</f>
        <v>Angola</v>
      </c>
      <c r="B96" s="128" t="s">
        <v>209</v>
      </c>
      <c r="C96" s="129" t="s">
        <v>218</v>
      </c>
      <c r="D96" s="130">
        <v>76284</v>
      </c>
      <c r="E96" s="20">
        <f>IF(INTRO!$E$48="","",ROUND($D96*INTRO!$E$48,0))</f>
        <v>11443</v>
      </c>
      <c r="F96" s="20">
        <f>IF(INTRO!$E$49="","",ROUND($D96*INTRO!$E$49,0))</f>
        <v>21360</v>
      </c>
      <c r="G96" s="20">
        <f>IF(INTRO!$E$50="","",ROUND($D96*INTRO!$E$50,0))</f>
        <v>40431</v>
      </c>
      <c r="H96" s="55">
        <v>4</v>
      </c>
      <c r="I96" s="56">
        <v>4</v>
      </c>
      <c r="J96" s="56">
        <v>3</v>
      </c>
      <c r="K96" s="62">
        <v>2</v>
      </c>
      <c r="L96" s="29" t="str">
        <f>IF(INTRO!$E$38="Endemic", IF($H96&gt;0, IF($H96=4,"Unknown", IF($H96=99,"Stopped", $D96)), 0),"Not required")</f>
        <v>Unknown</v>
      </c>
      <c r="M96" s="29" t="str">
        <f>IF(INTRO!$E$40="Endemic", IF($I96&gt;0, IF($I96=4,"Unknown",IF($I96=99,"Stopped", $D96)), 0),"Not required")</f>
        <v>Unknown</v>
      </c>
      <c r="N96" s="29">
        <f>IF(INTRO!$E$42="Endemic", IF(AND($J96&gt;1,$J96&lt;5), IF($J96=4, "Unknown", E96+F96), 0),"Not required")</f>
        <v>32803</v>
      </c>
      <c r="O96" s="29">
        <f>IF(INTRO!$E$44="Endemic", IF(AND($K96&gt;0,$K96&lt;5), IF($K96=4,"Unknown", IF($K96=1, $F96*0.33, IF($K96=2, $F96*0.5+$G96*0.2, SUM(F96:G96)))), 0),"Not required")</f>
        <v>18766.2</v>
      </c>
      <c r="P96" s="55"/>
      <c r="Q96" s="56"/>
      <c r="R96" s="56"/>
      <c r="S96" s="62"/>
      <c r="T96" s="59"/>
      <c r="U96" s="100"/>
      <c r="V96" s="102"/>
      <c r="W96" s="102"/>
      <c r="X96" s="135">
        <v>2105</v>
      </c>
      <c r="Y96" s="135" t="s">
        <v>383</v>
      </c>
      <c r="Z96" s="12" t="b">
        <f t="shared" si="1"/>
        <v>1</v>
      </c>
    </row>
    <row r="97" spans="1:26" x14ac:dyDescent="0.25">
      <c r="A97" s="57" t="str">
        <f>IF(INTRO!$E$34&lt;&gt;0,INTRO!$E$34,"")</f>
        <v>Angola</v>
      </c>
      <c r="B97" s="128" t="s">
        <v>209</v>
      </c>
      <c r="C97" s="129" t="s">
        <v>219</v>
      </c>
      <c r="D97" s="130">
        <v>119742</v>
      </c>
      <c r="E97" s="20">
        <f>IF(INTRO!$E$48="","",ROUND($D97*INTRO!$E$48,0))</f>
        <v>17961</v>
      </c>
      <c r="F97" s="20">
        <f>IF(INTRO!$E$49="","",ROUND($D97*INTRO!$E$49,0))</f>
        <v>33528</v>
      </c>
      <c r="G97" s="20">
        <f>IF(INTRO!$E$50="","",ROUND($D97*INTRO!$E$50,0))</f>
        <v>63463</v>
      </c>
      <c r="H97" s="55">
        <v>4</v>
      </c>
      <c r="I97" s="56">
        <v>4</v>
      </c>
      <c r="J97" s="56">
        <v>3</v>
      </c>
      <c r="K97" s="62">
        <v>2</v>
      </c>
      <c r="L97" s="29" t="str">
        <f>IF(INTRO!$E$38="Endemic", IF($H97&gt;0, IF($H97=4,"Unknown", IF($H97=99,"Stopped", $D97)), 0),"Not required")</f>
        <v>Unknown</v>
      </c>
      <c r="M97" s="29" t="str">
        <f>IF(INTRO!$E$40="Endemic", IF($I97&gt;0, IF($I97=4,"Unknown",IF($I97=99,"Stopped", $D97)), 0),"Not required")</f>
        <v>Unknown</v>
      </c>
      <c r="N97" s="29">
        <f>IF(INTRO!$E$42="Endemic", IF(AND($J97&gt;1,$J97&lt;5), IF($J97=4, "Unknown", E97+F97), 0),"Not required")</f>
        <v>51489</v>
      </c>
      <c r="O97" s="29">
        <f>IF(INTRO!$E$44="Endemic", IF(AND($K97&gt;0,$K97&lt;5), IF($K97=4,"Unknown", IF($K97=1, $F97*0.33, IF($K97=2, $F97*0.5+$G97*0.2, SUM(F97:G97)))), 0),"Not required")</f>
        <v>29456.6</v>
      </c>
      <c r="P97" s="55"/>
      <c r="Q97" s="56"/>
      <c r="R97" s="56"/>
      <c r="S97" s="62"/>
      <c r="T97" s="59"/>
      <c r="U97" s="100"/>
      <c r="V97" s="102"/>
      <c r="W97" s="102"/>
      <c r="X97" s="135">
        <v>2106</v>
      </c>
      <c r="Y97" s="135" t="s">
        <v>384</v>
      </c>
      <c r="Z97" s="12" t="b">
        <f t="shared" si="1"/>
        <v>1</v>
      </c>
    </row>
    <row r="98" spans="1:26" x14ac:dyDescent="0.25">
      <c r="A98" s="57" t="str">
        <f>IF(INTRO!$E$34&lt;&gt;0,INTRO!$E$34,"")</f>
        <v>Angola</v>
      </c>
      <c r="B98" s="128" t="s">
        <v>209</v>
      </c>
      <c r="C98" s="129" t="s">
        <v>220</v>
      </c>
      <c r="D98" s="130">
        <v>174981</v>
      </c>
      <c r="E98" s="20">
        <f>IF(INTRO!$E$48="","",ROUND($D98*INTRO!$E$48,0))</f>
        <v>26247</v>
      </c>
      <c r="F98" s="20">
        <f>IF(INTRO!$E$49="","",ROUND($D98*INTRO!$E$49,0))</f>
        <v>48995</v>
      </c>
      <c r="G98" s="20">
        <f>IF(INTRO!$E$50="","",ROUND($D98*INTRO!$E$50,0))</f>
        <v>92740</v>
      </c>
      <c r="H98" s="55">
        <v>4</v>
      </c>
      <c r="I98" s="56">
        <v>0</v>
      </c>
      <c r="J98" s="56">
        <v>3</v>
      </c>
      <c r="K98" s="62">
        <v>2</v>
      </c>
      <c r="L98" s="29" t="str">
        <f>IF(INTRO!$E$38="Endemic", IF($H98&gt;0, IF($H98=4,"Unknown", IF($H98=99,"Stopped", $D98)), 0),"Not required")</f>
        <v>Unknown</v>
      </c>
      <c r="M98" s="29">
        <f>IF(INTRO!$E$40="Endemic", IF($I98&gt;0, IF($I98=4,"Unknown",IF($I98=99,"Stopped", $D98)), 0),"Not required")</f>
        <v>0</v>
      </c>
      <c r="N98" s="29">
        <f>IF(INTRO!$E$42="Endemic", IF(AND($J98&gt;1,$J98&lt;5), IF($J98=4, "Unknown", E98+F98), 0),"Not required")</f>
        <v>75242</v>
      </c>
      <c r="O98" s="29">
        <f>IF(INTRO!$E$44="Endemic", IF(AND($K98&gt;0,$K98&lt;5), IF($K98=4,"Unknown", IF($K98=1, $F98*0.33, IF($K98=2, $F98*0.5+$G98*0.2, SUM(F98:G98)))), 0),"Not required")</f>
        <v>43045.5</v>
      </c>
      <c r="P98" s="55"/>
      <c r="Q98" s="56"/>
      <c r="R98" s="56"/>
      <c r="S98" s="62"/>
      <c r="T98" s="59"/>
      <c r="U98" s="100"/>
      <c r="V98" s="102"/>
      <c r="W98" s="102"/>
      <c r="X98" s="135">
        <v>2107</v>
      </c>
      <c r="Y98" s="135" t="s">
        <v>385</v>
      </c>
      <c r="Z98" s="12" t="b">
        <f t="shared" si="1"/>
        <v>1</v>
      </c>
    </row>
    <row r="99" spans="1:26" x14ac:dyDescent="0.25">
      <c r="A99" s="57" t="str">
        <f>IF(INTRO!$E$34&lt;&gt;0,INTRO!$E$34,"")</f>
        <v>Angola</v>
      </c>
      <c r="B99" s="128" t="s">
        <v>209</v>
      </c>
      <c r="C99" s="129" t="s">
        <v>221</v>
      </c>
      <c r="D99" s="130">
        <v>167693</v>
      </c>
      <c r="E99" s="20">
        <f>IF(INTRO!$E$48="","",ROUND($D99*INTRO!$E$48,0))</f>
        <v>25154</v>
      </c>
      <c r="F99" s="20">
        <f>IF(INTRO!$E$49="","",ROUND($D99*INTRO!$E$49,0))</f>
        <v>46954</v>
      </c>
      <c r="G99" s="20">
        <f>IF(INTRO!$E$50="","",ROUND($D99*INTRO!$E$50,0))</f>
        <v>88877</v>
      </c>
      <c r="H99" s="55">
        <v>4</v>
      </c>
      <c r="I99" s="56">
        <v>0</v>
      </c>
      <c r="J99" s="56">
        <v>3</v>
      </c>
      <c r="K99" s="62">
        <v>2</v>
      </c>
      <c r="L99" s="29" t="str">
        <f>IF(INTRO!$E$38="Endemic", IF($H99&gt;0, IF($H99=4,"Unknown", IF($H99=99,"Stopped", $D99)), 0),"Not required")</f>
        <v>Unknown</v>
      </c>
      <c r="M99" s="29">
        <f>IF(INTRO!$E$40="Endemic", IF($I99&gt;0, IF($I99=4,"Unknown",IF($I99=99,"Stopped", $D99)), 0),"Not required")</f>
        <v>0</v>
      </c>
      <c r="N99" s="29">
        <f>IF(INTRO!$E$42="Endemic", IF(AND($J99&gt;1,$J99&lt;5), IF($J99=4, "Unknown", E99+F99), 0),"Not required")</f>
        <v>72108</v>
      </c>
      <c r="O99" s="29">
        <f>IF(INTRO!$E$44="Endemic", IF(AND($K99&gt;0,$K99&lt;5), IF($K99=4,"Unknown", IF($K99=1, $F99*0.33, IF($K99=2, $F99*0.5+$G99*0.2, SUM(F99:G99)))), 0),"Not required")</f>
        <v>41252.400000000001</v>
      </c>
      <c r="P99" s="55"/>
      <c r="Q99" s="56"/>
      <c r="R99" s="56"/>
      <c r="S99" s="62"/>
      <c r="T99" s="59"/>
      <c r="U99" s="100"/>
      <c r="V99" s="102"/>
      <c r="W99" s="102"/>
      <c r="X99" s="135">
        <v>2108</v>
      </c>
      <c r="Y99" s="135" t="s">
        <v>386</v>
      </c>
      <c r="Z99" s="12" t="b">
        <f t="shared" si="1"/>
        <v>1</v>
      </c>
    </row>
    <row r="100" spans="1:26" x14ac:dyDescent="0.25">
      <c r="A100" s="57" t="str">
        <f>IF(INTRO!$E$34&lt;&gt;0,INTRO!$E$34,"")</f>
        <v>Angola</v>
      </c>
      <c r="B100" s="128" t="s">
        <v>222</v>
      </c>
      <c r="C100" s="129" t="s">
        <v>223</v>
      </c>
      <c r="D100" s="130">
        <v>1065106</v>
      </c>
      <c r="E100" s="20">
        <f>IF(INTRO!$E$48="","",ROUND($D100*INTRO!$E$48,0))</f>
        <v>159766</v>
      </c>
      <c r="F100" s="20">
        <f>IF(INTRO!$E$49="","",ROUND($D100*INTRO!$E$49,0))</f>
        <v>298230</v>
      </c>
      <c r="G100" s="20">
        <f>IF(INTRO!$E$50="","",ROUND($D100*INTRO!$E$50,0))</f>
        <v>564506</v>
      </c>
      <c r="H100" s="55">
        <v>4</v>
      </c>
      <c r="I100" s="56">
        <v>4</v>
      </c>
      <c r="J100" s="56">
        <v>2</v>
      </c>
      <c r="K100" s="62">
        <v>1</v>
      </c>
      <c r="L100" s="29" t="str">
        <f>IF(INTRO!$E$38="Endemic", IF($H100&gt;0, IF($H100=4,"Unknown", IF($H100=99,"Stopped", $D100)), 0),"Not required")</f>
        <v>Unknown</v>
      </c>
      <c r="M100" s="29" t="str">
        <f>IF(INTRO!$E$40="Endemic", IF($I100&gt;0, IF($I100=4,"Unknown",IF($I100=99,"Stopped", $D100)), 0),"Not required")</f>
        <v>Unknown</v>
      </c>
      <c r="N100" s="29">
        <f>IF(INTRO!$E$42="Endemic", IF(AND($J100&gt;1,$J100&lt;5), IF($J100=4, "Unknown", E100+F100), 0),"Not required")</f>
        <v>457996</v>
      </c>
      <c r="O100" s="29">
        <f>IF(INTRO!$E$44="Endemic", IF(AND($K100&gt;0,$K100&lt;5), IF($K100=4,"Unknown", IF($K100=1, $F100*0.33, IF($K100=2, $F100*0.5+$G100*0.2, SUM(F100:G100)))), 0),"Not required")</f>
        <v>98415.900000000009</v>
      </c>
      <c r="P100" s="55"/>
      <c r="Q100" s="56"/>
      <c r="R100" s="56"/>
      <c r="S100" s="62"/>
      <c r="T100" s="59"/>
      <c r="U100" s="100"/>
      <c r="V100" s="102"/>
      <c r="W100" s="102"/>
      <c r="X100" s="1">
        <v>2212</v>
      </c>
      <c r="Y100" s="1" t="s">
        <v>223</v>
      </c>
      <c r="Z100" s="12" t="b">
        <f t="shared" si="1"/>
        <v>1</v>
      </c>
    </row>
    <row r="101" spans="1:26" x14ac:dyDescent="0.25">
      <c r="A101" s="57" t="str">
        <f>IF(INTRO!$E$34&lt;&gt;0,INTRO!$E$34,"")</f>
        <v>Angola</v>
      </c>
      <c r="B101" s="128" t="s">
        <v>222</v>
      </c>
      <c r="C101" s="129" t="s">
        <v>224</v>
      </c>
      <c r="D101" s="130">
        <v>882398</v>
      </c>
      <c r="E101" s="20">
        <f>IF(INTRO!$E$48="","",ROUND($D101*INTRO!$E$48,0))</f>
        <v>132360</v>
      </c>
      <c r="F101" s="20">
        <f>IF(INTRO!$E$49="","",ROUND($D101*INTRO!$E$49,0))</f>
        <v>247071</v>
      </c>
      <c r="G101" s="20">
        <f>IF(INTRO!$E$50="","",ROUND($D101*INTRO!$E$50,0))</f>
        <v>467671</v>
      </c>
      <c r="H101" s="55">
        <v>4</v>
      </c>
      <c r="I101" s="56">
        <v>4</v>
      </c>
      <c r="J101" s="56">
        <v>2</v>
      </c>
      <c r="K101" s="62">
        <v>1</v>
      </c>
      <c r="L101" s="29" t="str">
        <f>IF(INTRO!$E$38="Endemic", IF($H101&gt;0, IF($H101=4,"Unknown", IF($H101=99,"Stopped", $D101)), 0),"Not required")</f>
        <v>Unknown</v>
      </c>
      <c r="M101" s="29" t="str">
        <f>IF(INTRO!$E$40="Endemic", IF($I101&gt;0, IF($I101=4,"Unknown",IF($I101=99,"Stopped", $D101)), 0),"Not required")</f>
        <v>Unknown</v>
      </c>
      <c r="N101" s="29">
        <f>IF(INTRO!$E$42="Endemic", IF(AND($J101&gt;1,$J101&lt;5), IF($J101=4, "Unknown", E101+F101), 0),"Not required")</f>
        <v>379431</v>
      </c>
      <c r="O101" s="29">
        <f>IF(INTRO!$E$44="Endemic", IF(AND($K101&gt;0,$K101&lt;5), IF($K101=4,"Unknown", IF($K101=1, $F101*0.33, IF($K101=2, $F101*0.5+$G101*0.2, SUM(F101:G101)))), 0),"Not required")</f>
        <v>81533.430000000008</v>
      </c>
      <c r="P101" s="55"/>
      <c r="Q101" s="56"/>
      <c r="R101" s="56"/>
      <c r="S101" s="62"/>
      <c r="T101" s="59"/>
      <c r="U101" s="100"/>
      <c r="V101" s="102"/>
      <c r="W101" s="102"/>
      <c r="X101" s="1">
        <v>2140</v>
      </c>
      <c r="Y101" s="1" t="s">
        <v>387</v>
      </c>
      <c r="Z101" s="12" t="b">
        <f t="shared" si="1"/>
        <v>1</v>
      </c>
    </row>
    <row r="102" spans="1:26" x14ac:dyDescent="0.25">
      <c r="A102" s="57" t="str">
        <f>IF(INTRO!$E$34&lt;&gt;0,INTRO!$E$34,"")</f>
        <v>Angola</v>
      </c>
      <c r="B102" s="128" t="s">
        <v>222</v>
      </c>
      <c r="C102" s="129" t="s">
        <v>225</v>
      </c>
      <c r="D102" s="130">
        <v>862391</v>
      </c>
      <c r="E102" s="20">
        <f>IF(INTRO!$E$48="","",ROUND($D102*INTRO!$E$48,0))</f>
        <v>129359</v>
      </c>
      <c r="F102" s="20">
        <f>IF(INTRO!$E$49="","",ROUND($D102*INTRO!$E$49,0))</f>
        <v>241469</v>
      </c>
      <c r="G102" s="20">
        <f>IF(INTRO!$E$50="","",ROUND($D102*INTRO!$E$50,0))</f>
        <v>457067</v>
      </c>
      <c r="H102" s="55">
        <v>4</v>
      </c>
      <c r="I102" s="56">
        <v>4</v>
      </c>
      <c r="J102" s="56">
        <v>2</v>
      </c>
      <c r="K102" s="62">
        <v>1</v>
      </c>
      <c r="L102" s="29" t="str">
        <f>IF(INTRO!$E$38="Endemic", IF($H102&gt;0, IF($H102=4,"Unknown", IF($H102=99,"Stopped", $D102)), 0),"Not required")</f>
        <v>Unknown</v>
      </c>
      <c r="M102" s="29" t="str">
        <f>IF(INTRO!$E$40="Endemic", IF($I102&gt;0, IF($I102=4,"Unknown",IF($I102=99,"Stopped", $D102)), 0),"Not required")</f>
        <v>Unknown</v>
      </c>
      <c r="N102" s="29">
        <f>IF(INTRO!$E$42="Endemic", IF(AND($J102&gt;1,$J102&lt;5), IF($J102=4, "Unknown", E102+F102), 0),"Not required")</f>
        <v>370828</v>
      </c>
      <c r="O102" s="29">
        <f>IF(INTRO!$E$44="Endemic", IF(AND($K102&gt;0,$K102&lt;5), IF($K102=4,"Unknown", IF($K102=1, $F102*0.33, IF($K102=2, $F102*0.5+$G102*0.2, SUM(F102:G102)))), 0),"Not required")</f>
        <v>79684.77</v>
      </c>
      <c r="P102" s="55"/>
      <c r="Q102" s="56"/>
      <c r="R102" s="56"/>
      <c r="S102" s="62"/>
      <c r="T102" s="59"/>
      <c r="U102" s="100"/>
      <c r="V102" s="102"/>
      <c r="W102" s="102"/>
      <c r="X102" s="1">
        <v>2141</v>
      </c>
      <c r="Y102" s="1" t="s">
        <v>388</v>
      </c>
      <c r="Z102" s="12" t="b">
        <f t="shared" si="1"/>
        <v>1</v>
      </c>
    </row>
    <row r="103" spans="1:26" x14ac:dyDescent="0.25">
      <c r="A103" s="57" t="str">
        <f>IF(INTRO!$E$34&lt;&gt;0,INTRO!$E$34,"")</f>
        <v>Angola</v>
      </c>
      <c r="B103" s="128" t="s">
        <v>222</v>
      </c>
      <c r="C103" s="129" t="s">
        <v>226</v>
      </c>
      <c r="D103" s="130">
        <v>74644</v>
      </c>
      <c r="E103" s="20">
        <f>IF(INTRO!$E$48="","",ROUND($D103*INTRO!$E$48,0))</f>
        <v>11197</v>
      </c>
      <c r="F103" s="20">
        <f>IF(INTRO!$E$49="","",ROUND($D103*INTRO!$E$49,0))</f>
        <v>20900</v>
      </c>
      <c r="G103" s="20">
        <f>IF(INTRO!$E$50="","",ROUND($D103*INTRO!$E$50,0))</f>
        <v>39561</v>
      </c>
      <c r="H103" s="55">
        <v>4</v>
      </c>
      <c r="I103" s="56">
        <v>4</v>
      </c>
      <c r="J103" s="56">
        <v>3</v>
      </c>
      <c r="K103" s="62">
        <v>2</v>
      </c>
      <c r="L103" s="29" t="str">
        <f>IF(INTRO!$E$38="Endemic", IF($H103&gt;0, IF($H103=4,"Unknown", IF($H103=99,"Stopped", $D103)), 0),"Not required")</f>
        <v>Unknown</v>
      </c>
      <c r="M103" s="29" t="str">
        <f>IF(INTRO!$E$40="Endemic", IF($I103&gt;0, IF($I103=4,"Unknown",IF($I103=99,"Stopped", $D103)), 0),"Not required")</f>
        <v>Unknown</v>
      </c>
      <c r="N103" s="29">
        <f>IF(INTRO!$E$42="Endemic", IF(AND($J103&gt;1,$J103&lt;5), IF($J103=4, "Unknown", E103+F103), 0),"Not required")</f>
        <v>32097</v>
      </c>
      <c r="O103" s="29">
        <f>IF(INTRO!$E$44="Endemic", IF(AND($K103&gt;0,$K103&lt;5), IF($K103=4,"Unknown", IF($K103=1, $F103*0.33, IF($K103=2, $F103*0.5+$G103*0.2, SUM(F103:G103)))), 0),"Not required")</f>
        <v>18362.2</v>
      </c>
      <c r="P103" s="55"/>
      <c r="Q103" s="56"/>
      <c r="R103" s="56"/>
      <c r="S103" s="62"/>
      <c r="T103" s="59"/>
      <c r="U103" s="100"/>
      <c r="V103" s="102"/>
      <c r="W103" s="102"/>
      <c r="X103" s="1">
        <v>2051</v>
      </c>
      <c r="Y103" s="1" t="s">
        <v>389</v>
      </c>
      <c r="Z103" s="12" t="b">
        <f t="shared" si="1"/>
        <v>1</v>
      </c>
    </row>
    <row r="104" spans="1:26" x14ac:dyDescent="0.25">
      <c r="A104" s="57" t="str">
        <f>IF(INTRO!$E$34&lt;&gt;0,INTRO!$E$34,"")</f>
        <v>Angola</v>
      </c>
      <c r="B104" s="128" t="s">
        <v>222</v>
      </c>
      <c r="C104" s="129" t="s">
        <v>222</v>
      </c>
      <c r="D104" s="130">
        <v>2107648</v>
      </c>
      <c r="E104" s="20">
        <f>IF(INTRO!$E$48="","",ROUND($D104*INTRO!$E$48,0))</f>
        <v>316147</v>
      </c>
      <c r="F104" s="20">
        <f>IF(INTRO!$E$49="","",ROUND($D104*INTRO!$E$49,0))</f>
        <v>590141</v>
      </c>
      <c r="G104" s="20">
        <f>IF(INTRO!$E$50="","",ROUND($D104*INTRO!$E$50,0))</f>
        <v>1117053</v>
      </c>
      <c r="H104" s="55">
        <v>4</v>
      </c>
      <c r="I104" s="56">
        <v>4</v>
      </c>
      <c r="J104" s="56">
        <v>2</v>
      </c>
      <c r="K104" s="62">
        <v>1</v>
      </c>
      <c r="L104" s="29" t="str">
        <f>IF(INTRO!$E$38="Endemic", IF($H104&gt;0, IF($H104=4,"Unknown", IF($H104=99,"Stopped", $D104)), 0),"Not required")</f>
        <v>Unknown</v>
      </c>
      <c r="M104" s="29" t="str">
        <f>IF(INTRO!$E$40="Endemic", IF($I104&gt;0, IF($I104=4,"Unknown",IF($I104=99,"Stopped", $D104)), 0),"Not required")</f>
        <v>Unknown</v>
      </c>
      <c r="N104" s="29">
        <f>IF(INTRO!$E$42="Endemic", IF(AND($J104&gt;1,$J104&lt;5), IF($J104=4, "Unknown", E104+F104), 0),"Not required")</f>
        <v>906288</v>
      </c>
      <c r="O104" s="29">
        <f>IF(INTRO!$E$44="Endemic", IF(AND($K104&gt;0,$K104&lt;5), IF($K104=4,"Unknown", IF($K104=1, $F104*0.33, IF($K104=2, $F104*0.5+$G104*0.2, SUM(F104:G104)))), 0),"Not required")</f>
        <v>194746.53</v>
      </c>
      <c r="P104" s="55"/>
      <c r="Q104" s="56"/>
      <c r="R104" s="56"/>
      <c r="S104" s="62"/>
      <c r="T104" s="59"/>
      <c r="U104" s="100"/>
      <c r="V104" s="102"/>
      <c r="W104" s="102"/>
      <c r="X104" s="1">
        <v>2219</v>
      </c>
      <c r="Y104" s="1" t="s">
        <v>222</v>
      </c>
      <c r="Z104" s="12" t="b">
        <f t="shared" si="1"/>
        <v>1</v>
      </c>
    </row>
    <row r="105" spans="1:26" x14ac:dyDescent="0.25">
      <c r="A105" s="57" t="str">
        <f>IF(INTRO!$E$34&lt;&gt;0,INTRO!$E$34,"")</f>
        <v>Angola</v>
      </c>
      <c r="B105" s="128" t="s">
        <v>222</v>
      </c>
      <c r="C105" s="129" t="s">
        <v>227</v>
      </c>
      <c r="D105" s="130">
        <v>25086</v>
      </c>
      <c r="E105" s="20">
        <f>IF(INTRO!$E$48="","",ROUND($D105*INTRO!$E$48,0))</f>
        <v>3763</v>
      </c>
      <c r="F105" s="20">
        <f>IF(INTRO!$E$49="","",ROUND($D105*INTRO!$E$49,0))</f>
        <v>7024</v>
      </c>
      <c r="G105" s="20">
        <f>IF(INTRO!$E$50="","",ROUND($D105*INTRO!$E$50,0))</f>
        <v>13296</v>
      </c>
      <c r="H105" s="55">
        <v>4</v>
      </c>
      <c r="I105" s="56">
        <v>4</v>
      </c>
      <c r="J105" s="56">
        <v>3</v>
      </c>
      <c r="K105" s="62">
        <v>2</v>
      </c>
      <c r="L105" s="29" t="str">
        <f>IF(INTRO!$E$38="Endemic", IF($H105&gt;0, IF($H105=4,"Unknown", IF($H105=99,"Stopped", $D105)), 0),"Not required")</f>
        <v>Unknown</v>
      </c>
      <c r="M105" s="29" t="str">
        <f>IF(INTRO!$E$40="Endemic", IF($I105&gt;0, IF($I105=4,"Unknown",IF($I105=99,"Stopped", $D105)), 0),"Not required")</f>
        <v>Unknown</v>
      </c>
      <c r="N105" s="29">
        <f>IF(INTRO!$E$42="Endemic", IF(AND($J105&gt;1,$J105&lt;5), IF($J105=4, "Unknown", E105+F105), 0),"Not required")</f>
        <v>10787</v>
      </c>
      <c r="O105" s="29">
        <f>IF(INTRO!$E$44="Endemic", IF(AND($K105&gt;0,$K105&lt;5), IF($K105=4,"Unknown", IF($K105=1, $F105*0.33, IF($K105=2, $F105*0.5+$G105*0.2, SUM(F105:G105)))), 0),"Not required")</f>
        <v>6171.2000000000007</v>
      </c>
      <c r="P105" s="55"/>
      <c r="Q105" s="56"/>
      <c r="R105" s="56"/>
      <c r="S105" s="62"/>
      <c r="T105" s="59"/>
      <c r="U105" s="100"/>
      <c r="V105" s="102"/>
      <c r="W105" s="102"/>
      <c r="X105" s="138">
        <v>2052</v>
      </c>
      <c r="Y105" s="138" t="s">
        <v>390</v>
      </c>
      <c r="Z105" s="12" t="b">
        <f t="shared" si="1"/>
        <v>0</v>
      </c>
    </row>
    <row r="106" spans="1:26" x14ac:dyDescent="0.25">
      <c r="A106" s="57" t="str">
        <f>IF(INTRO!$E$34&lt;&gt;0,INTRO!$E$34,"")</f>
        <v>Angola</v>
      </c>
      <c r="B106" s="128" t="s">
        <v>222</v>
      </c>
      <c r="C106" s="129" t="s">
        <v>228</v>
      </c>
      <c r="D106" s="130">
        <v>1525711</v>
      </c>
      <c r="E106" s="20">
        <f>IF(INTRO!$E$48="","",ROUND($D106*INTRO!$E$48,0))</f>
        <v>228857</v>
      </c>
      <c r="F106" s="20">
        <f>IF(INTRO!$E$49="","",ROUND($D106*INTRO!$E$49,0))</f>
        <v>427199</v>
      </c>
      <c r="G106" s="20">
        <f>IF(INTRO!$E$50="","",ROUND($D106*INTRO!$E$50,0))</f>
        <v>808627</v>
      </c>
      <c r="H106" s="55">
        <v>4</v>
      </c>
      <c r="I106" s="56">
        <v>4</v>
      </c>
      <c r="J106" s="56">
        <v>2</v>
      </c>
      <c r="K106" s="62">
        <v>1</v>
      </c>
      <c r="L106" s="29" t="str">
        <f>IF(INTRO!$E$38="Endemic", IF($H106&gt;0, IF($H106=4,"Unknown", IF($H106=99,"Stopped", $D106)), 0),"Not required")</f>
        <v>Unknown</v>
      </c>
      <c r="M106" s="29" t="str">
        <f>IF(INTRO!$E$40="Endemic", IF($I106&gt;0, IF($I106=4,"Unknown",IF($I106=99,"Stopped", $D106)), 0),"Not required")</f>
        <v>Unknown</v>
      </c>
      <c r="N106" s="29">
        <f>IF(INTRO!$E$42="Endemic", IF(AND($J106&gt;1,$J106&lt;5), IF($J106=4, "Unknown", E106+F106), 0),"Not required")</f>
        <v>656056</v>
      </c>
      <c r="O106" s="29">
        <f>IF(INTRO!$E$44="Endemic", IF(AND($K106&gt;0,$K106&lt;5), IF($K106=4,"Unknown", IF($K106=1, $F106*0.33, IF($K106=2, $F106*0.5+$G106*0.2, SUM(F106:G106)))), 0),"Not required")</f>
        <v>140975.67000000001</v>
      </c>
      <c r="P106" s="55"/>
      <c r="Q106" s="56"/>
      <c r="R106" s="56"/>
      <c r="S106" s="62"/>
      <c r="T106" s="59"/>
      <c r="U106" s="100"/>
      <c r="V106" s="102"/>
      <c r="W106" s="102"/>
      <c r="X106" s="1">
        <v>2148</v>
      </c>
      <c r="Y106" s="1" t="s">
        <v>391</v>
      </c>
      <c r="Z106" s="12" t="b">
        <f t="shared" si="1"/>
        <v>1</v>
      </c>
    </row>
    <row r="107" spans="1:26" x14ac:dyDescent="0.25">
      <c r="A107" s="57" t="str">
        <f>IF(INTRO!$E$34&lt;&gt;0,INTRO!$E$34,"")</f>
        <v>Angola</v>
      </c>
      <c r="B107" s="128" t="s">
        <v>229</v>
      </c>
      <c r="C107" s="129" t="s">
        <v>230</v>
      </c>
      <c r="D107" s="130">
        <v>112875</v>
      </c>
      <c r="E107" s="20">
        <f>IF(INTRO!$E$48="","",ROUND($D107*INTRO!$E$48,0))</f>
        <v>16931</v>
      </c>
      <c r="F107" s="20">
        <f>IF(INTRO!$E$49="","",ROUND($D107*INTRO!$E$49,0))</f>
        <v>31605</v>
      </c>
      <c r="G107" s="20">
        <f>IF(INTRO!$E$50="","",ROUND($D107*INTRO!$E$50,0))</f>
        <v>59824</v>
      </c>
      <c r="H107" s="55">
        <v>4</v>
      </c>
      <c r="I107" s="56">
        <v>1</v>
      </c>
      <c r="J107" s="56">
        <v>3</v>
      </c>
      <c r="K107" s="62">
        <v>1</v>
      </c>
      <c r="L107" s="29" t="str">
        <f>IF(INTRO!$E$38="Endemic", IF($H107&gt;0, IF($H107=4,"Unknown", IF($H107=99,"Stopped", $D107)), 0),"Not required")</f>
        <v>Unknown</v>
      </c>
      <c r="M107" s="29">
        <f>IF(INTRO!$E$40="Endemic", IF($I107&gt;0, IF($I107=4,"Unknown",IF($I107=99,"Stopped", $D107)), 0),"Not required")</f>
        <v>112875</v>
      </c>
      <c r="N107" s="29">
        <f>IF(INTRO!$E$42="Endemic", IF(AND($J107&gt;1,$J107&lt;5), IF($J107=4, "Unknown", E107+F107), 0),"Not required")</f>
        <v>48536</v>
      </c>
      <c r="O107" s="29">
        <f>IF(INTRO!$E$44="Endemic", IF(AND($K107&gt;0,$K107&lt;5), IF($K107=4,"Unknown", IF($K107=1, $F107*0.33, IF($K107=2, $F107*0.5+$G107*0.2, SUM(F107:G107)))), 0),"Not required")</f>
        <v>10429.65</v>
      </c>
      <c r="P107" s="55"/>
      <c r="Q107" s="56"/>
      <c r="R107" s="56"/>
      <c r="S107" s="62"/>
      <c r="T107" s="59"/>
      <c r="U107" s="100"/>
      <c r="V107" s="102"/>
      <c r="W107" s="102"/>
      <c r="X107" s="1">
        <v>2150</v>
      </c>
      <c r="Y107" s="1" t="s">
        <v>392</v>
      </c>
      <c r="Z107" s="12" t="b">
        <f t="shared" si="1"/>
        <v>1</v>
      </c>
    </row>
    <row r="108" spans="1:26" x14ac:dyDescent="0.25">
      <c r="A108" s="57" t="str">
        <f>IF(INTRO!$E$34&lt;&gt;0,INTRO!$E$34,"")</f>
        <v>Angola</v>
      </c>
      <c r="B108" s="128" t="s">
        <v>229</v>
      </c>
      <c r="C108" s="129" t="s">
        <v>231</v>
      </c>
      <c r="D108" s="130">
        <v>53767</v>
      </c>
      <c r="E108" s="20">
        <f>IF(INTRO!$E$48="","",ROUND($D108*INTRO!$E$48,0))</f>
        <v>8065</v>
      </c>
      <c r="F108" s="20">
        <f>IF(INTRO!$E$49="","",ROUND($D108*INTRO!$E$49,0))</f>
        <v>15055</v>
      </c>
      <c r="G108" s="20">
        <f>IF(INTRO!$E$50="","",ROUND($D108*INTRO!$E$50,0))</f>
        <v>28497</v>
      </c>
      <c r="H108" s="55">
        <v>4</v>
      </c>
      <c r="I108" s="56">
        <v>1</v>
      </c>
      <c r="J108" s="56">
        <v>3</v>
      </c>
      <c r="K108" s="62">
        <v>1</v>
      </c>
      <c r="L108" s="29" t="str">
        <f>IF(INTRO!$E$38="Endemic", IF($H108&gt;0, IF($H108=4,"Unknown", IF($H108=99,"Stopped", $D108)), 0),"Not required")</f>
        <v>Unknown</v>
      </c>
      <c r="M108" s="29">
        <f>IF(INTRO!$E$40="Endemic", IF($I108&gt;0, IF($I108=4,"Unknown",IF($I108=99,"Stopped", $D108)), 0),"Not required")</f>
        <v>53767</v>
      </c>
      <c r="N108" s="29">
        <f>IF(INTRO!$E$42="Endemic", IF(AND($J108&gt;1,$J108&lt;5), IF($J108=4, "Unknown", E108+F108), 0),"Not required")</f>
        <v>23120</v>
      </c>
      <c r="O108" s="29">
        <f>IF(INTRO!$E$44="Endemic", IF(AND($K108&gt;0,$K108&lt;5), IF($K108=4,"Unknown", IF($K108=1, $F108*0.33, IF($K108=2, $F108*0.5+$G108*0.2, SUM(F108:G108)))), 0),"Not required")</f>
        <v>4968.1500000000005</v>
      </c>
      <c r="P108" s="55"/>
      <c r="Q108" s="56"/>
      <c r="R108" s="56"/>
      <c r="S108" s="62"/>
      <c r="T108" s="59"/>
      <c r="U108" s="100"/>
      <c r="V108" s="102"/>
      <c r="W108" s="102"/>
      <c r="X108" s="138">
        <v>2151</v>
      </c>
      <c r="Y108" s="138" t="s">
        <v>393</v>
      </c>
      <c r="Z108" s="12" t="b">
        <f t="shared" si="1"/>
        <v>0</v>
      </c>
    </row>
    <row r="109" spans="1:26" x14ac:dyDescent="0.25">
      <c r="A109" s="57" t="str">
        <f>IF(INTRO!$E$34&lt;&gt;0,INTRO!$E$34,"")</f>
        <v>Angola</v>
      </c>
      <c r="B109" s="128" t="s">
        <v>229</v>
      </c>
      <c r="C109" s="129" t="s">
        <v>232</v>
      </c>
      <c r="D109" s="130">
        <v>27099</v>
      </c>
      <c r="E109" s="20">
        <f>IF(INTRO!$E$48="","",ROUND($D109*INTRO!$E$48,0))</f>
        <v>4065</v>
      </c>
      <c r="F109" s="20">
        <f>IF(INTRO!$E$49="","",ROUND($D109*INTRO!$E$49,0))</f>
        <v>7588</v>
      </c>
      <c r="G109" s="20">
        <f>IF(INTRO!$E$50="","",ROUND($D109*INTRO!$E$50,0))</f>
        <v>14362</v>
      </c>
      <c r="H109" s="55">
        <v>4</v>
      </c>
      <c r="I109" s="56">
        <v>1</v>
      </c>
      <c r="J109" s="56">
        <v>3</v>
      </c>
      <c r="K109" s="62">
        <v>1</v>
      </c>
      <c r="L109" s="29" t="str">
        <f>IF(INTRO!$E$38="Endemic", IF($H109&gt;0, IF($H109=4,"Unknown", IF($H109=99,"Stopped", $D109)), 0),"Not required")</f>
        <v>Unknown</v>
      </c>
      <c r="M109" s="29">
        <f>IF(INTRO!$E$40="Endemic", IF($I109&gt;0, IF($I109=4,"Unknown",IF($I109=99,"Stopped", $D109)), 0),"Not required")</f>
        <v>27099</v>
      </c>
      <c r="N109" s="29">
        <f>IF(INTRO!$E$42="Endemic", IF(AND($J109&gt;1,$J109&lt;5), IF($J109=4, "Unknown", E109+F109), 0),"Not required")</f>
        <v>11653</v>
      </c>
      <c r="O109" s="29">
        <f>IF(INTRO!$E$44="Endemic", IF(AND($K109&gt;0,$K109&lt;5), IF($K109=4,"Unknown", IF($K109=1, $F109*0.33, IF($K109=2, $F109*0.5+$G109*0.2, SUM(F109:G109)))), 0),"Not required")</f>
        <v>2504.04</v>
      </c>
      <c r="P109" s="55"/>
      <c r="Q109" s="56"/>
      <c r="R109" s="56"/>
      <c r="S109" s="62"/>
      <c r="T109" s="59"/>
      <c r="U109" s="100"/>
      <c r="V109" s="102"/>
      <c r="W109" s="102"/>
      <c r="X109" s="1">
        <v>2152</v>
      </c>
      <c r="Y109" s="1" t="s">
        <v>394</v>
      </c>
      <c r="Z109" s="12" t="b">
        <f t="shared" si="1"/>
        <v>1</v>
      </c>
    </row>
    <row r="110" spans="1:26" x14ac:dyDescent="0.25">
      <c r="A110" s="57" t="str">
        <f>IF(INTRO!$E$34&lt;&gt;0,INTRO!$E$34,"")</f>
        <v>Angola</v>
      </c>
      <c r="B110" s="128" t="s">
        <v>229</v>
      </c>
      <c r="C110" s="129" t="s">
        <v>233</v>
      </c>
      <c r="D110" s="130">
        <v>195665</v>
      </c>
      <c r="E110" s="20">
        <f>IF(INTRO!$E$48="","",ROUND($D110*INTRO!$E$48,0))</f>
        <v>29350</v>
      </c>
      <c r="F110" s="20">
        <f>IF(INTRO!$E$49="","",ROUND($D110*INTRO!$E$49,0))</f>
        <v>54786</v>
      </c>
      <c r="G110" s="20">
        <f>IF(INTRO!$E$50="","",ROUND($D110*INTRO!$E$50,0))</f>
        <v>103702</v>
      </c>
      <c r="H110" s="55">
        <v>4</v>
      </c>
      <c r="I110" s="56">
        <v>1</v>
      </c>
      <c r="J110" s="56">
        <v>3</v>
      </c>
      <c r="K110" s="62">
        <v>1</v>
      </c>
      <c r="L110" s="29" t="str">
        <f>IF(INTRO!$E$38="Endemic", IF($H110&gt;0, IF($H110=4,"Unknown", IF($H110=99,"Stopped", $D110)), 0),"Not required")</f>
        <v>Unknown</v>
      </c>
      <c r="M110" s="29">
        <f>IF(INTRO!$E$40="Endemic", IF($I110&gt;0, IF($I110=4,"Unknown",IF($I110=99,"Stopped", $D110)), 0),"Not required")</f>
        <v>195665</v>
      </c>
      <c r="N110" s="29">
        <f>IF(INTRO!$E$42="Endemic", IF(AND($J110&gt;1,$J110&lt;5), IF($J110=4, "Unknown", E110+F110), 0),"Not required")</f>
        <v>84136</v>
      </c>
      <c r="O110" s="29">
        <f>IF(INTRO!$E$44="Endemic", IF(AND($K110&gt;0,$K110&lt;5), IF($K110=4,"Unknown", IF($K110=1, $F110*0.33, IF($K110=2, $F110*0.5+$G110*0.2, SUM(F110:G110)))), 0),"Not required")</f>
        <v>18079.38</v>
      </c>
      <c r="P110" s="55"/>
      <c r="Q110" s="56"/>
      <c r="R110" s="56"/>
      <c r="S110" s="62"/>
      <c r="T110" s="59"/>
      <c r="U110" s="100"/>
      <c r="V110" s="102"/>
      <c r="W110" s="102"/>
      <c r="X110" s="1">
        <v>2149</v>
      </c>
      <c r="Y110" s="1" t="s">
        <v>395</v>
      </c>
      <c r="Z110" s="12" t="b">
        <f t="shared" si="1"/>
        <v>1</v>
      </c>
    </row>
    <row r="111" spans="1:26" x14ac:dyDescent="0.25">
      <c r="A111" s="57" t="str">
        <f>IF(INTRO!$E$34&lt;&gt;0,INTRO!$E$34,"")</f>
        <v>Angola</v>
      </c>
      <c r="B111" s="128" t="s">
        <v>229</v>
      </c>
      <c r="C111" s="129" t="s">
        <v>234</v>
      </c>
      <c r="D111" s="130">
        <v>173362</v>
      </c>
      <c r="E111" s="20">
        <f>IF(INTRO!$E$48="","",ROUND($D111*INTRO!$E$48,0))</f>
        <v>26004</v>
      </c>
      <c r="F111" s="20">
        <f>IF(INTRO!$E$49="","",ROUND($D111*INTRO!$E$49,0))</f>
        <v>48541</v>
      </c>
      <c r="G111" s="20">
        <f>IF(INTRO!$E$50="","",ROUND($D111*INTRO!$E$50,0))</f>
        <v>91882</v>
      </c>
      <c r="H111" s="55">
        <v>4</v>
      </c>
      <c r="I111" s="56">
        <v>0</v>
      </c>
      <c r="J111" s="56">
        <v>3</v>
      </c>
      <c r="K111" s="62">
        <v>1</v>
      </c>
      <c r="L111" s="29" t="str">
        <f>IF(INTRO!$E$38="Endemic", IF($H111&gt;0, IF($H111=4,"Unknown", IF($H111=99,"Stopped", $D111)), 0),"Not required")</f>
        <v>Unknown</v>
      </c>
      <c r="M111" s="29">
        <f>IF(INTRO!$E$40="Endemic", IF($I111&gt;0, IF($I111=4,"Unknown",IF($I111=99,"Stopped", $D111)), 0),"Not required")</f>
        <v>0</v>
      </c>
      <c r="N111" s="29">
        <f>IF(INTRO!$E$42="Endemic", IF(AND($J111&gt;1,$J111&lt;5), IF($J111=4, "Unknown", E111+F111), 0),"Not required")</f>
        <v>74545</v>
      </c>
      <c r="O111" s="29">
        <f>IF(INTRO!$E$44="Endemic", IF(AND($K111&gt;0,$K111&lt;5), IF($K111=4,"Unknown", IF($K111=1, $F111*0.33, IF($K111=2, $F111*0.5+$G111*0.2, SUM(F111:G111)))), 0),"Not required")</f>
        <v>16018.53</v>
      </c>
      <c r="P111" s="55"/>
      <c r="Q111" s="56"/>
      <c r="R111" s="56"/>
      <c r="S111" s="62"/>
      <c r="T111" s="59"/>
      <c r="U111" s="100"/>
      <c r="V111" s="102"/>
      <c r="W111" s="102"/>
      <c r="X111" s="1">
        <v>2153</v>
      </c>
      <c r="Y111" s="1" t="s">
        <v>396</v>
      </c>
      <c r="Z111" s="12" t="b">
        <f t="shared" si="1"/>
        <v>1</v>
      </c>
    </row>
    <row r="112" spans="1:26" x14ac:dyDescent="0.25">
      <c r="A112" s="57" t="str">
        <f>IF(INTRO!$E$34&lt;&gt;0,INTRO!$E$34,"")</f>
        <v>Angola</v>
      </c>
      <c r="B112" s="128" t="s">
        <v>229</v>
      </c>
      <c r="C112" s="129" t="s">
        <v>235</v>
      </c>
      <c r="D112" s="130">
        <v>19720</v>
      </c>
      <c r="E112" s="20">
        <f>IF(INTRO!$E$48="","",ROUND($D112*INTRO!$E$48,0))</f>
        <v>2958</v>
      </c>
      <c r="F112" s="20">
        <f>IF(INTRO!$E$49="","",ROUND($D112*INTRO!$E$49,0))</f>
        <v>5522</v>
      </c>
      <c r="G112" s="20">
        <f>IF(INTRO!$E$50="","",ROUND($D112*INTRO!$E$50,0))</f>
        <v>10452</v>
      </c>
      <c r="H112" s="55">
        <v>4</v>
      </c>
      <c r="I112" s="56">
        <v>1</v>
      </c>
      <c r="J112" s="56">
        <v>3</v>
      </c>
      <c r="K112" s="62">
        <v>1</v>
      </c>
      <c r="L112" s="29" t="str">
        <f>IF(INTRO!$E$38="Endemic", IF($H112&gt;0, IF($H112=4,"Unknown", IF($H112=99,"Stopped", $D112)), 0),"Not required")</f>
        <v>Unknown</v>
      </c>
      <c r="M112" s="29">
        <f>IF(INTRO!$E$40="Endemic", IF($I112&gt;0, IF($I112=4,"Unknown",IF($I112=99,"Stopped", $D112)), 0),"Not required")</f>
        <v>19720</v>
      </c>
      <c r="N112" s="29">
        <f>IF(INTRO!$E$42="Endemic", IF(AND($J112&gt;1,$J112&lt;5), IF($J112=4, "Unknown", E112+F112), 0),"Not required")</f>
        <v>8480</v>
      </c>
      <c r="O112" s="29">
        <f>IF(INTRO!$E$44="Endemic", IF(AND($K112&gt;0,$K112&lt;5), IF($K112=4,"Unknown", IF($K112=1, $F112*0.33, IF($K112=2, $F112*0.5+$G112*0.2, SUM(F112:G112)))), 0),"Not required")</f>
        <v>1822.26</v>
      </c>
      <c r="P112" s="55"/>
      <c r="Q112" s="56"/>
      <c r="R112" s="56"/>
      <c r="S112" s="62"/>
      <c r="T112" s="59"/>
      <c r="U112" s="100"/>
      <c r="V112" s="102"/>
      <c r="W112" s="102"/>
      <c r="X112" s="1">
        <v>2154</v>
      </c>
      <c r="Y112" s="1" t="s">
        <v>397</v>
      </c>
      <c r="Z112" s="12" t="b">
        <f t="shared" si="1"/>
        <v>1</v>
      </c>
    </row>
    <row r="113" spans="1:26" x14ac:dyDescent="0.25">
      <c r="A113" s="57" t="str">
        <f>IF(INTRO!$E$34&lt;&gt;0,INTRO!$E$34,"")</f>
        <v>Angola</v>
      </c>
      <c r="B113" s="128" t="s">
        <v>229</v>
      </c>
      <c r="C113" s="129" t="s">
        <v>236</v>
      </c>
      <c r="D113" s="130">
        <v>18301</v>
      </c>
      <c r="E113" s="20">
        <f>IF(INTRO!$E$48="","",ROUND($D113*INTRO!$E$48,0))</f>
        <v>2745</v>
      </c>
      <c r="F113" s="20">
        <f>IF(INTRO!$E$49="","",ROUND($D113*INTRO!$E$49,0))</f>
        <v>5124</v>
      </c>
      <c r="G113" s="20">
        <f>IF(INTRO!$E$50="","",ROUND($D113*INTRO!$E$50,0))</f>
        <v>9700</v>
      </c>
      <c r="H113" s="55">
        <v>4</v>
      </c>
      <c r="I113" s="56">
        <v>1</v>
      </c>
      <c r="J113" s="56">
        <v>3</v>
      </c>
      <c r="K113" s="62">
        <v>1</v>
      </c>
      <c r="L113" s="29" t="str">
        <f>IF(INTRO!$E$38="Endemic", IF($H113&gt;0, IF($H113=4,"Unknown", IF($H113=99,"Stopped", $D113)), 0),"Not required")</f>
        <v>Unknown</v>
      </c>
      <c r="M113" s="29">
        <f>IF(INTRO!$E$40="Endemic", IF($I113&gt;0, IF($I113=4,"Unknown",IF($I113=99,"Stopped", $D113)), 0),"Not required")</f>
        <v>18301</v>
      </c>
      <c r="N113" s="29">
        <f>IF(INTRO!$E$42="Endemic", IF(AND($J113&gt;1,$J113&lt;5), IF($J113=4, "Unknown", E113+F113), 0),"Not required")</f>
        <v>7869</v>
      </c>
      <c r="O113" s="29">
        <f>IF(INTRO!$E$44="Endemic", IF(AND($K113&gt;0,$K113&lt;5), IF($K113=4,"Unknown", IF($K113=1, $F113*0.33, IF($K113=2, $F113*0.5+$G113*0.2, SUM(F113:G113)))), 0),"Not required")</f>
        <v>1690.92</v>
      </c>
      <c r="P113" s="55"/>
      <c r="Q113" s="56"/>
      <c r="R113" s="56"/>
      <c r="S113" s="62"/>
      <c r="T113" s="59"/>
      <c r="U113" s="100"/>
      <c r="V113" s="102"/>
      <c r="W113" s="102"/>
      <c r="X113" s="1">
        <v>2155</v>
      </c>
      <c r="Y113" s="1" t="s">
        <v>398</v>
      </c>
      <c r="Z113" s="12" t="b">
        <f t="shared" si="1"/>
        <v>1</v>
      </c>
    </row>
    <row r="114" spans="1:26" x14ac:dyDescent="0.25">
      <c r="A114" s="57" t="str">
        <f>IF(INTRO!$E$34&lt;&gt;0,INTRO!$E$34,"")</f>
        <v>Angola</v>
      </c>
      <c r="B114" s="128" t="s">
        <v>229</v>
      </c>
      <c r="C114" s="129" t="s">
        <v>237</v>
      </c>
      <c r="D114" s="130">
        <v>146719</v>
      </c>
      <c r="E114" s="20">
        <f>IF(INTRO!$E$48="","",ROUND($D114*INTRO!$E$48,0))</f>
        <v>22008</v>
      </c>
      <c r="F114" s="20">
        <f>IF(INTRO!$E$49="","",ROUND($D114*INTRO!$E$49,0))</f>
        <v>41081</v>
      </c>
      <c r="G114" s="20">
        <f>IF(INTRO!$E$50="","",ROUND($D114*INTRO!$E$50,0))</f>
        <v>77761</v>
      </c>
      <c r="H114" s="55">
        <v>4</v>
      </c>
      <c r="I114" s="56">
        <v>1</v>
      </c>
      <c r="J114" s="56">
        <v>3</v>
      </c>
      <c r="K114" s="62">
        <v>1</v>
      </c>
      <c r="L114" s="29" t="str">
        <f>IF(INTRO!$E$38="Endemic", IF($H114&gt;0, IF($H114=4,"Unknown", IF($H114=99,"Stopped", $D114)), 0),"Not required")</f>
        <v>Unknown</v>
      </c>
      <c r="M114" s="29">
        <f>IF(INTRO!$E$40="Endemic", IF($I114&gt;0, IF($I114=4,"Unknown",IF($I114=99,"Stopped", $D114)), 0),"Not required")</f>
        <v>146719</v>
      </c>
      <c r="N114" s="29">
        <f>IF(INTRO!$E$42="Endemic", IF(AND($J114&gt;1,$J114&lt;5), IF($J114=4, "Unknown", E114+F114), 0),"Not required")</f>
        <v>63089</v>
      </c>
      <c r="O114" s="29">
        <f>IF(INTRO!$E$44="Endemic", IF(AND($K114&gt;0,$K114&lt;5), IF($K114=4,"Unknown", IF($K114=1, $F114*0.33, IF($K114=2, $F114*0.5+$G114*0.2, SUM(F114:G114)))), 0),"Not required")</f>
        <v>13556.730000000001</v>
      </c>
      <c r="P114" s="55"/>
      <c r="Q114" s="56"/>
      <c r="R114" s="56"/>
      <c r="S114" s="62"/>
      <c r="T114" s="59"/>
      <c r="U114" s="100"/>
      <c r="V114" s="102"/>
      <c r="W114" s="102"/>
      <c r="X114" s="1">
        <v>2156</v>
      </c>
      <c r="Y114" s="1" t="s">
        <v>399</v>
      </c>
      <c r="Z114" s="12" t="b">
        <f t="shared" si="1"/>
        <v>1</v>
      </c>
    </row>
    <row r="115" spans="1:26" x14ac:dyDescent="0.25">
      <c r="A115" s="57" t="str">
        <f>IF(INTRO!$E$34&lt;&gt;0,INTRO!$E$34,"")</f>
        <v>Angola</v>
      </c>
      <c r="B115" s="128" t="s">
        <v>229</v>
      </c>
      <c r="C115" s="129" t="s">
        <v>238</v>
      </c>
      <c r="D115" s="130">
        <v>52442</v>
      </c>
      <c r="E115" s="20">
        <f>IF(INTRO!$E$48="","",ROUND($D115*INTRO!$E$48,0))</f>
        <v>7866</v>
      </c>
      <c r="F115" s="20">
        <f>IF(INTRO!$E$49="","",ROUND($D115*INTRO!$E$49,0))</f>
        <v>14684</v>
      </c>
      <c r="G115" s="20">
        <f>IF(INTRO!$E$50="","",ROUND($D115*INTRO!$E$50,0))</f>
        <v>27794</v>
      </c>
      <c r="H115" s="55">
        <v>4</v>
      </c>
      <c r="I115" s="56">
        <v>0</v>
      </c>
      <c r="J115" s="56">
        <v>3</v>
      </c>
      <c r="K115" s="62">
        <v>1</v>
      </c>
      <c r="L115" s="29" t="str">
        <f>IF(INTRO!$E$38="Endemic", IF($H115&gt;0, IF($H115=4,"Unknown", IF($H115=99,"Stopped", $D115)), 0),"Not required")</f>
        <v>Unknown</v>
      </c>
      <c r="M115" s="29">
        <f>IF(INTRO!$E$40="Endemic", IF($I115&gt;0, IF($I115=4,"Unknown",IF($I115=99,"Stopped", $D115)), 0),"Not required")</f>
        <v>0</v>
      </c>
      <c r="N115" s="29">
        <f>IF(INTRO!$E$42="Endemic", IF(AND($J115&gt;1,$J115&lt;5), IF($J115=4, "Unknown", E115+F115), 0),"Not required")</f>
        <v>22550</v>
      </c>
      <c r="O115" s="29">
        <f>IF(INTRO!$E$44="Endemic", IF(AND($K115&gt;0,$K115&lt;5), IF($K115=4,"Unknown", IF($K115=1, $F115*0.33, IF($K115=2, $F115*0.5+$G115*0.2, SUM(F115:G115)))), 0),"Not required")</f>
        <v>4845.72</v>
      </c>
      <c r="P115" s="55"/>
      <c r="Q115" s="56"/>
      <c r="R115" s="56"/>
      <c r="S115" s="62"/>
      <c r="T115" s="59"/>
      <c r="U115" s="100"/>
      <c r="V115" s="102"/>
      <c r="W115" s="102"/>
      <c r="X115" s="138">
        <v>2157</v>
      </c>
      <c r="Y115" s="138" t="s">
        <v>400</v>
      </c>
      <c r="Z115" s="12" t="b">
        <f t="shared" si="1"/>
        <v>0</v>
      </c>
    </row>
    <row r="116" spans="1:26" x14ac:dyDescent="0.25">
      <c r="A116" s="57" t="str">
        <f>IF(INTRO!$E$34&lt;&gt;0,INTRO!$E$34,"")</f>
        <v>Angola</v>
      </c>
      <c r="B116" s="128" t="s">
        <v>239</v>
      </c>
      <c r="C116" s="129" t="s">
        <v>240</v>
      </c>
      <c r="D116" s="130">
        <v>30524</v>
      </c>
      <c r="E116" s="20">
        <f>IF(INTRO!$E$48="","",ROUND($D116*INTRO!$E$48,0))</f>
        <v>4579</v>
      </c>
      <c r="F116" s="20">
        <f>IF(INTRO!$E$49="","",ROUND($D116*INTRO!$E$49,0))</f>
        <v>8547</v>
      </c>
      <c r="G116" s="20">
        <f>IF(INTRO!$E$50="","",ROUND($D116*INTRO!$E$50,0))</f>
        <v>16178</v>
      </c>
      <c r="H116" s="55">
        <v>4</v>
      </c>
      <c r="I116" s="56">
        <v>1</v>
      </c>
      <c r="J116" s="56">
        <v>2</v>
      </c>
      <c r="K116" s="62">
        <v>1</v>
      </c>
      <c r="L116" s="29" t="str">
        <f>IF(INTRO!$E$38="Endemic", IF($H116&gt;0, IF($H116=4,"Unknown", IF($H116=99,"Stopped", $D116)), 0),"Not required")</f>
        <v>Unknown</v>
      </c>
      <c r="M116" s="29">
        <f>IF(INTRO!$E$40="Endemic", IF($I116&gt;0, IF($I116=4,"Unknown",IF($I116=99,"Stopped", $D116)), 0),"Not required")</f>
        <v>30524</v>
      </c>
      <c r="N116" s="29">
        <f>IF(INTRO!$E$42="Endemic", IF(AND($J116&gt;1,$J116&lt;5), IF($J116=4, "Unknown", E116+F116), 0),"Not required")</f>
        <v>13126</v>
      </c>
      <c r="O116" s="29">
        <f>IF(INTRO!$E$44="Endemic", IF(AND($K116&gt;0,$K116&lt;5), IF($K116=4,"Unknown", IF($K116=1, $F116*0.33, IF($K116=2, $F116*0.5+$G116*0.2, SUM(F116:G116)))), 0),"Not required")</f>
        <v>2820.51</v>
      </c>
      <c r="P116" s="55"/>
      <c r="Q116" s="56"/>
      <c r="R116" s="56"/>
      <c r="S116" s="62"/>
      <c r="T116" s="59"/>
      <c r="U116" s="100"/>
      <c r="V116" s="102"/>
      <c r="W116" s="102"/>
      <c r="X116" s="1">
        <v>2159</v>
      </c>
      <c r="Y116" s="1" t="s">
        <v>401</v>
      </c>
      <c r="Z116" s="12" t="b">
        <f t="shared" si="1"/>
        <v>1</v>
      </c>
    </row>
    <row r="117" spans="1:26" x14ac:dyDescent="0.25">
      <c r="A117" s="57" t="str">
        <f>IF(INTRO!$E$34&lt;&gt;0,INTRO!$E$34,"")</f>
        <v>Angola</v>
      </c>
      <c r="B117" s="128" t="s">
        <v>239</v>
      </c>
      <c r="C117" s="129" t="s">
        <v>241</v>
      </c>
      <c r="D117" s="130">
        <v>26753</v>
      </c>
      <c r="E117" s="20">
        <f>IF(INTRO!$E$48="","",ROUND($D117*INTRO!$E$48,0))</f>
        <v>4013</v>
      </c>
      <c r="F117" s="20">
        <f>IF(INTRO!$E$49="","",ROUND($D117*INTRO!$E$49,0))</f>
        <v>7491</v>
      </c>
      <c r="G117" s="20">
        <f>IF(INTRO!$E$50="","",ROUND($D117*INTRO!$E$50,0))</f>
        <v>14179</v>
      </c>
      <c r="H117" s="55">
        <v>4</v>
      </c>
      <c r="I117" s="56">
        <v>1</v>
      </c>
      <c r="J117" s="56">
        <v>2</v>
      </c>
      <c r="K117" s="62">
        <v>1</v>
      </c>
      <c r="L117" s="29" t="str">
        <f>IF(INTRO!$E$38="Endemic", IF($H117&gt;0, IF($H117=4,"Unknown", IF($H117=99,"Stopped", $D117)), 0),"Not required")</f>
        <v>Unknown</v>
      </c>
      <c r="M117" s="29">
        <f>IF(INTRO!$E$40="Endemic", IF($I117&gt;0, IF($I117=4,"Unknown",IF($I117=99,"Stopped", $D117)), 0),"Not required")</f>
        <v>26753</v>
      </c>
      <c r="N117" s="29">
        <f>IF(INTRO!$E$42="Endemic", IF(AND($J117&gt;1,$J117&lt;5), IF($J117=4, "Unknown", E117+F117), 0),"Not required")</f>
        <v>11504</v>
      </c>
      <c r="O117" s="29">
        <f>IF(INTRO!$E$44="Endemic", IF(AND($K117&gt;0,$K117&lt;5), IF($K117=4,"Unknown", IF($K117=1, $F117*0.33, IF($K117=2, $F117*0.5+$G117*0.2, SUM(F117:G117)))), 0),"Not required")</f>
        <v>2472.0300000000002</v>
      </c>
      <c r="P117" s="55"/>
      <c r="Q117" s="56"/>
      <c r="R117" s="56"/>
      <c r="S117" s="62"/>
      <c r="T117" s="59"/>
      <c r="U117" s="100"/>
      <c r="V117" s="102"/>
      <c r="W117" s="102"/>
      <c r="X117" s="1">
        <v>2158</v>
      </c>
      <c r="Y117" s="1" t="s">
        <v>402</v>
      </c>
      <c r="Z117" s="12" t="b">
        <f t="shared" si="1"/>
        <v>1</v>
      </c>
    </row>
    <row r="118" spans="1:26" x14ac:dyDescent="0.25">
      <c r="A118" s="57" t="str">
        <f>IF(INTRO!$E$34&lt;&gt;0,INTRO!$E$34,"")</f>
        <v>Angola</v>
      </c>
      <c r="B118" s="128" t="s">
        <v>239</v>
      </c>
      <c r="C118" s="129" t="s">
        <v>242</v>
      </c>
      <c r="D118" s="130">
        <v>35252</v>
      </c>
      <c r="E118" s="20">
        <f>IF(INTRO!$E$48="","",ROUND($D118*INTRO!$E$48,0))</f>
        <v>5288</v>
      </c>
      <c r="F118" s="20">
        <f>IF(INTRO!$E$49="","",ROUND($D118*INTRO!$E$49,0))</f>
        <v>9871</v>
      </c>
      <c r="G118" s="20">
        <f>IF(INTRO!$E$50="","",ROUND($D118*INTRO!$E$50,0))</f>
        <v>18684</v>
      </c>
      <c r="H118" s="55">
        <v>4</v>
      </c>
      <c r="I118" s="56">
        <v>1</v>
      </c>
      <c r="J118" s="56">
        <v>2</v>
      </c>
      <c r="K118" s="62">
        <v>1</v>
      </c>
      <c r="L118" s="29" t="str">
        <f>IF(INTRO!$E$38="Endemic", IF($H118&gt;0, IF($H118=4,"Unknown", IF($H118=99,"Stopped", $D118)), 0),"Not required")</f>
        <v>Unknown</v>
      </c>
      <c r="M118" s="29">
        <f>IF(INTRO!$E$40="Endemic", IF($I118&gt;0, IF($I118=4,"Unknown",IF($I118=99,"Stopped", $D118)), 0),"Not required")</f>
        <v>35252</v>
      </c>
      <c r="N118" s="29">
        <f>IF(INTRO!$E$42="Endemic", IF(AND($J118&gt;1,$J118&lt;5), IF($J118=4, "Unknown", E118+F118), 0),"Not required")</f>
        <v>15159</v>
      </c>
      <c r="O118" s="29">
        <f>IF(INTRO!$E$44="Endemic", IF(AND($K118&gt;0,$K118&lt;5), IF($K118=4,"Unknown", IF($K118=1, $F118*0.33, IF($K118=2, $F118*0.5+$G118*0.2, SUM(F118:G118)))), 0),"Not required")</f>
        <v>3257.4300000000003</v>
      </c>
      <c r="P118" s="55"/>
      <c r="Q118" s="56"/>
      <c r="R118" s="56"/>
      <c r="S118" s="62"/>
      <c r="T118" s="59"/>
      <c r="U118" s="100"/>
      <c r="V118" s="102"/>
      <c r="W118" s="102"/>
      <c r="X118" s="1">
        <v>2160</v>
      </c>
      <c r="Y118" s="1" t="s">
        <v>403</v>
      </c>
      <c r="Z118" s="12" t="b">
        <f t="shared" si="1"/>
        <v>1</v>
      </c>
    </row>
    <row r="119" spans="1:26" x14ac:dyDescent="0.25">
      <c r="A119" s="57" t="str">
        <f>IF(INTRO!$E$34&lt;&gt;0,INTRO!$E$34,"")</f>
        <v>Angola</v>
      </c>
      <c r="B119" s="128" t="s">
        <v>239</v>
      </c>
      <c r="C119" s="129" t="s">
        <v>243</v>
      </c>
      <c r="D119" s="130">
        <v>423548</v>
      </c>
      <c r="E119" s="20">
        <f>IF(INTRO!$E$48="","",ROUND($D119*INTRO!$E$48,0))</f>
        <v>63532</v>
      </c>
      <c r="F119" s="20">
        <f>IF(INTRO!$E$49="","",ROUND($D119*INTRO!$E$49,0))</f>
        <v>118593</v>
      </c>
      <c r="G119" s="20">
        <f>IF(INTRO!$E$50="","",ROUND($D119*INTRO!$E$50,0))</f>
        <v>224480</v>
      </c>
      <c r="H119" s="55">
        <v>4</v>
      </c>
      <c r="I119" s="56">
        <v>1</v>
      </c>
      <c r="J119" s="56">
        <v>2</v>
      </c>
      <c r="K119" s="62">
        <v>1</v>
      </c>
      <c r="L119" s="29" t="str">
        <f>IF(INTRO!$E$38="Endemic", IF($H119&gt;0, IF($H119=4,"Unknown", IF($H119=99,"Stopped", $D119)), 0),"Not required")</f>
        <v>Unknown</v>
      </c>
      <c r="M119" s="29">
        <f>IF(INTRO!$E$40="Endemic", IF($I119&gt;0, IF($I119=4,"Unknown",IF($I119=99,"Stopped", $D119)), 0),"Not required")</f>
        <v>423548</v>
      </c>
      <c r="N119" s="29">
        <f>IF(INTRO!$E$42="Endemic", IF(AND($J119&gt;1,$J119&lt;5), IF($J119=4, "Unknown", E119+F119), 0),"Not required")</f>
        <v>182125</v>
      </c>
      <c r="O119" s="29">
        <f>IF(INTRO!$E$44="Endemic", IF(AND($K119&gt;0,$K119&lt;5), IF($K119=4,"Unknown", IF($K119=1, $F119*0.33, IF($K119=2, $F119*0.5+$G119*0.2, SUM(F119:G119)))), 0),"Not required")</f>
        <v>39135.69</v>
      </c>
      <c r="P119" s="55"/>
      <c r="Q119" s="56"/>
      <c r="R119" s="56"/>
      <c r="S119" s="62"/>
      <c r="T119" s="59"/>
      <c r="U119" s="100"/>
      <c r="V119" s="102"/>
      <c r="W119" s="102"/>
      <c r="X119" s="1">
        <v>2161</v>
      </c>
      <c r="Y119" s="1" t="s">
        <v>404</v>
      </c>
      <c r="Z119" s="12" t="b">
        <f t="shared" si="1"/>
        <v>1</v>
      </c>
    </row>
    <row r="120" spans="1:26" x14ac:dyDescent="0.25">
      <c r="A120" s="57" t="str">
        <f>IF(INTRO!$E$34&lt;&gt;0,INTRO!$E$34,"")</f>
        <v>Angola</v>
      </c>
      <c r="B120" s="128" t="s">
        <v>244</v>
      </c>
      <c r="C120" s="129" t="s">
        <v>245</v>
      </c>
      <c r="D120" s="130">
        <v>29037</v>
      </c>
      <c r="E120" s="20">
        <f>IF(INTRO!$E$48="","",ROUND($D120*INTRO!$E$48,0))</f>
        <v>4356</v>
      </c>
      <c r="F120" s="20">
        <f>IF(INTRO!$E$49="","",ROUND($D120*INTRO!$E$49,0))</f>
        <v>8130</v>
      </c>
      <c r="G120" s="20">
        <f>IF(INTRO!$E$50="","",ROUND($D120*INTRO!$E$50,0))</f>
        <v>15390</v>
      </c>
      <c r="H120" s="55">
        <v>4</v>
      </c>
      <c r="I120" s="56">
        <v>0</v>
      </c>
      <c r="J120" s="56">
        <v>3</v>
      </c>
      <c r="K120" s="62">
        <v>2</v>
      </c>
      <c r="L120" s="29" t="str">
        <f>IF(INTRO!$E$38="Endemic", IF($H120&gt;0, IF($H120=4,"Unknown", IF($H120=99,"Stopped", $D120)), 0),"Not required")</f>
        <v>Unknown</v>
      </c>
      <c r="M120" s="29">
        <f>IF(INTRO!$E$40="Endemic", IF($I120&gt;0, IF($I120=4,"Unknown",IF($I120=99,"Stopped", $D120)), 0),"Not required")</f>
        <v>0</v>
      </c>
      <c r="N120" s="29">
        <f>IF(INTRO!$E$42="Endemic", IF(AND($J120&gt;1,$J120&lt;5), IF($J120=4, "Unknown", E120+F120), 0),"Not required")</f>
        <v>12486</v>
      </c>
      <c r="O120" s="29">
        <f>IF(INTRO!$E$44="Endemic", IF(AND($K120&gt;0,$K120&lt;5), IF($K120=4,"Unknown", IF($K120=1, $F120*0.33, IF($K120=2, $F120*0.5+$G120*0.2, SUM(F120:G120)))), 0),"Not required")</f>
        <v>7143</v>
      </c>
      <c r="P120" s="55"/>
      <c r="Q120" s="56"/>
      <c r="R120" s="56"/>
      <c r="S120" s="62"/>
      <c r="T120" s="59"/>
      <c r="U120" s="100"/>
      <c r="V120" s="102"/>
      <c r="W120" s="102"/>
      <c r="X120" s="138">
        <v>2215</v>
      </c>
      <c r="Y120" s="138" t="s">
        <v>405</v>
      </c>
      <c r="Z120" s="12" t="b">
        <f t="shared" si="1"/>
        <v>0</v>
      </c>
    </row>
    <row r="121" spans="1:26" x14ac:dyDescent="0.25">
      <c r="A121" s="57" t="str">
        <f>IF(INTRO!$E$34&lt;&gt;0,INTRO!$E$34,"")</f>
        <v>Angola</v>
      </c>
      <c r="B121" s="128" t="s">
        <v>244</v>
      </c>
      <c r="C121" s="129" t="s">
        <v>246</v>
      </c>
      <c r="D121" s="130">
        <v>71541</v>
      </c>
      <c r="E121" s="20">
        <f>IF(INTRO!$E$48="","",ROUND($D121*INTRO!$E$48,0))</f>
        <v>10731</v>
      </c>
      <c r="F121" s="20">
        <f>IF(INTRO!$E$49="","",ROUND($D121*INTRO!$E$49,0))</f>
        <v>20031</v>
      </c>
      <c r="G121" s="20">
        <f>IF(INTRO!$E$50="","",ROUND($D121*INTRO!$E$50,0))</f>
        <v>37917</v>
      </c>
      <c r="H121" s="55">
        <v>4</v>
      </c>
      <c r="I121" s="56">
        <v>0</v>
      </c>
      <c r="J121" s="56">
        <v>3</v>
      </c>
      <c r="K121" s="62">
        <v>2</v>
      </c>
      <c r="L121" s="29" t="str">
        <f>IF(INTRO!$E$38="Endemic", IF($H121&gt;0, IF($H121=4,"Unknown", IF($H121=99,"Stopped", $D121)), 0),"Not required")</f>
        <v>Unknown</v>
      </c>
      <c r="M121" s="29">
        <f>IF(INTRO!$E$40="Endemic", IF($I121&gt;0, IF($I121=4,"Unknown",IF($I121=99,"Stopped", $D121)), 0),"Not required")</f>
        <v>0</v>
      </c>
      <c r="N121" s="29">
        <f>IF(INTRO!$E$42="Endemic", IF(AND($J121&gt;1,$J121&lt;5), IF($J121=4, "Unknown", E121+F121), 0),"Not required")</f>
        <v>30762</v>
      </c>
      <c r="O121" s="29">
        <f>IF(INTRO!$E$44="Endemic", IF(AND($K121&gt;0,$K121&lt;5), IF($K121=4,"Unknown", IF($K121=1, $F121*0.33, IF($K121=2, $F121*0.5+$G121*0.2, SUM(F121:G121)))), 0),"Not required")</f>
        <v>17598.900000000001</v>
      </c>
      <c r="P121" s="55"/>
      <c r="Q121" s="56"/>
      <c r="R121" s="56"/>
      <c r="S121" s="62"/>
      <c r="T121" s="59"/>
      <c r="U121" s="100"/>
      <c r="V121" s="102"/>
      <c r="W121" s="102"/>
      <c r="X121" s="1">
        <v>2163</v>
      </c>
      <c r="Y121" s="1" t="s">
        <v>406</v>
      </c>
      <c r="Z121" s="12" t="b">
        <f t="shared" si="1"/>
        <v>1</v>
      </c>
    </row>
    <row r="122" spans="1:26" x14ac:dyDescent="0.25">
      <c r="A122" s="57" t="str">
        <f>IF(INTRO!$E$34&lt;&gt;0,INTRO!$E$34,"")</f>
        <v>Angola</v>
      </c>
      <c r="B122" s="128" t="s">
        <v>244</v>
      </c>
      <c r="C122" s="129" t="s">
        <v>247</v>
      </c>
      <c r="D122" s="130">
        <v>44219</v>
      </c>
      <c r="E122" s="20">
        <f>IF(INTRO!$E$48="","",ROUND($D122*INTRO!$E$48,0))</f>
        <v>6633</v>
      </c>
      <c r="F122" s="20">
        <f>IF(INTRO!$E$49="","",ROUND($D122*INTRO!$E$49,0))</f>
        <v>12381</v>
      </c>
      <c r="G122" s="20">
        <f>IF(INTRO!$E$50="","",ROUND($D122*INTRO!$E$50,0))</f>
        <v>23436</v>
      </c>
      <c r="H122" s="55">
        <v>4</v>
      </c>
      <c r="I122" s="56">
        <v>0</v>
      </c>
      <c r="J122" s="56">
        <v>3</v>
      </c>
      <c r="K122" s="62">
        <v>2</v>
      </c>
      <c r="L122" s="29" t="str">
        <f>IF(INTRO!$E$38="Endemic", IF($H122&gt;0, IF($H122=4,"Unknown", IF($H122=99,"Stopped", $D122)), 0),"Not required")</f>
        <v>Unknown</v>
      </c>
      <c r="M122" s="29">
        <f>IF(INTRO!$E$40="Endemic", IF($I122&gt;0, IF($I122=4,"Unknown",IF($I122=99,"Stopped", $D122)), 0),"Not required")</f>
        <v>0</v>
      </c>
      <c r="N122" s="29">
        <f>IF(INTRO!$E$42="Endemic", IF(AND($J122&gt;1,$J122&lt;5), IF($J122=4, "Unknown", E122+F122), 0),"Not required")</f>
        <v>19014</v>
      </c>
      <c r="O122" s="29">
        <f>IF(INTRO!$E$44="Endemic", IF(AND($K122&gt;0,$K122&lt;5), IF($K122=4,"Unknown", IF($K122=1, $F122*0.33, IF($K122=2, $F122*0.5+$G122*0.2, SUM(F122:G122)))), 0),"Not required")</f>
        <v>10877.7</v>
      </c>
      <c r="P122" s="55"/>
      <c r="Q122" s="56"/>
      <c r="R122" s="56"/>
      <c r="S122" s="62"/>
      <c r="T122" s="59"/>
      <c r="U122" s="100"/>
      <c r="V122" s="102"/>
      <c r="W122" s="102"/>
      <c r="X122" s="138">
        <v>2165</v>
      </c>
      <c r="Y122" s="138" t="s">
        <v>407</v>
      </c>
      <c r="Z122" s="12" t="b">
        <f t="shared" si="1"/>
        <v>0</v>
      </c>
    </row>
    <row r="123" spans="1:26" x14ac:dyDescent="0.25">
      <c r="A123" s="57" t="str">
        <f>IF(INTRO!$E$34&lt;&gt;0,INTRO!$E$34,"")</f>
        <v>Angola</v>
      </c>
      <c r="B123" s="128" t="s">
        <v>244</v>
      </c>
      <c r="C123" s="129" t="s">
        <v>248</v>
      </c>
      <c r="D123" s="130">
        <v>43855</v>
      </c>
      <c r="E123" s="20">
        <f>IF(INTRO!$E$48="","",ROUND($D123*INTRO!$E$48,0))</f>
        <v>6578</v>
      </c>
      <c r="F123" s="20">
        <f>IF(INTRO!$E$49="","",ROUND($D123*INTRO!$E$49,0))</f>
        <v>12279</v>
      </c>
      <c r="G123" s="20">
        <f>IF(INTRO!$E$50="","",ROUND($D123*INTRO!$E$50,0))</f>
        <v>23243</v>
      </c>
      <c r="H123" s="55">
        <v>4</v>
      </c>
      <c r="I123" s="56">
        <v>0</v>
      </c>
      <c r="J123" s="56">
        <v>3</v>
      </c>
      <c r="K123" s="62">
        <v>2</v>
      </c>
      <c r="L123" s="29" t="str">
        <f>IF(INTRO!$E$38="Endemic", IF($H123&gt;0, IF($H123=4,"Unknown", IF($H123=99,"Stopped", $D123)), 0),"Not required")</f>
        <v>Unknown</v>
      </c>
      <c r="M123" s="29">
        <f>IF(INTRO!$E$40="Endemic", IF($I123&gt;0, IF($I123=4,"Unknown",IF($I123=99,"Stopped", $D123)), 0),"Not required")</f>
        <v>0</v>
      </c>
      <c r="N123" s="29">
        <f>IF(INTRO!$E$42="Endemic", IF(AND($J123&gt;1,$J123&lt;5), IF($J123=4, "Unknown", E123+F123), 0),"Not required")</f>
        <v>18857</v>
      </c>
      <c r="O123" s="29">
        <f>IF(INTRO!$E$44="Endemic", IF(AND($K123&gt;0,$K123&lt;5), IF($K123=4,"Unknown", IF($K123=1, $F123*0.33, IF($K123=2, $F123*0.5+$G123*0.2, SUM(F123:G123)))), 0),"Not required")</f>
        <v>10788.1</v>
      </c>
      <c r="P123" s="55"/>
      <c r="Q123" s="56"/>
      <c r="R123" s="56"/>
      <c r="S123" s="62"/>
      <c r="T123" s="59"/>
      <c r="U123" s="100"/>
      <c r="V123" s="102"/>
      <c r="W123" s="102"/>
      <c r="X123" s="1">
        <v>2166</v>
      </c>
      <c r="Y123" s="1" t="s">
        <v>408</v>
      </c>
      <c r="Z123" s="12" t="b">
        <f t="shared" si="1"/>
        <v>1</v>
      </c>
    </row>
    <row r="124" spans="1:26" x14ac:dyDescent="0.25">
      <c r="A124" s="57" t="str">
        <f>IF(INTRO!$E$34&lt;&gt;0,INTRO!$E$34,"")</f>
        <v>Angola</v>
      </c>
      <c r="B124" s="128" t="s">
        <v>244</v>
      </c>
      <c r="C124" s="129" t="s">
        <v>249</v>
      </c>
      <c r="D124" s="130">
        <v>22115</v>
      </c>
      <c r="E124" s="20">
        <f>IF(INTRO!$E$48="","",ROUND($D124*INTRO!$E$48,0))</f>
        <v>3317</v>
      </c>
      <c r="F124" s="20">
        <f>IF(INTRO!$E$49="","",ROUND($D124*INTRO!$E$49,0))</f>
        <v>6192</v>
      </c>
      <c r="G124" s="20">
        <f>IF(INTRO!$E$50="","",ROUND($D124*INTRO!$E$50,0))</f>
        <v>11721</v>
      </c>
      <c r="H124" s="55">
        <v>4</v>
      </c>
      <c r="I124" s="56">
        <v>1</v>
      </c>
      <c r="J124" s="56">
        <v>3</v>
      </c>
      <c r="K124" s="62">
        <v>2</v>
      </c>
      <c r="L124" s="29" t="str">
        <f>IF(INTRO!$E$38="Endemic", IF($H124&gt;0, IF($H124=4,"Unknown", IF($H124=99,"Stopped", $D124)), 0),"Not required")</f>
        <v>Unknown</v>
      </c>
      <c r="M124" s="29">
        <f>IF(INTRO!$E$40="Endemic", IF($I124&gt;0, IF($I124=4,"Unknown",IF($I124=99,"Stopped", $D124)), 0),"Not required")</f>
        <v>22115</v>
      </c>
      <c r="N124" s="29">
        <f>IF(INTRO!$E$42="Endemic", IF(AND($J124&gt;1,$J124&lt;5), IF($J124=4, "Unknown", E124+F124), 0),"Not required")</f>
        <v>9509</v>
      </c>
      <c r="O124" s="29">
        <f>IF(INTRO!$E$44="Endemic", IF(AND($K124&gt;0,$K124&lt;5), IF($K124=4,"Unknown", IF($K124=1, $F124*0.33, IF($K124=2, $F124*0.5+$G124*0.2, SUM(F124:G124)))), 0),"Not required")</f>
        <v>5440.2000000000007</v>
      </c>
      <c r="P124" s="55"/>
      <c r="Q124" s="56"/>
      <c r="R124" s="56"/>
      <c r="S124" s="62"/>
      <c r="T124" s="59"/>
      <c r="U124" s="100"/>
      <c r="V124" s="102"/>
      <c r="W124" s="102"/>
      <c r="X124" s="138">
        <v>2162</v>
      </c>
      <c r="Y124" s="138" t="s">
        <v>409</v>
      </c>
      <c r="Z124" s="12" t="b">
        <f t="shared" si="1"/>
        <v>0</v>
      </c>
    </row>
    <row r="125" spans="1:26" x14ac:dyDescent="0.25">
      <c r="A125" s="57" t="str">
        <f>IF(INTRO!$E$34&lt;&gt;0,INTRO!$E$34,"")</f>
        <v>Angola</v>
      </c>
      <c r="B125" s="128" t="s">
        <v>244</v>
      </c>
      <c r="C125" s="129" t="s">
        <v>250</v>
      </c>
      <c r="D125" s="130">
        <v>87017</v>
      </c>
      <c r="E125" s="20">
        <f>IF(INTRO!$E$48="","",ROUND($D125*INTRO!$E$48,0))</f>
        <v>13053</v>
      </c>
      <c r="F125" s="20">
        <f>IF(INTRO!$E$49="","",ROUND($D125*INTRO!$E$49,0))</f>
        <v>24365</v>
      </c>
      <c r="G125" s="20">
        <f>IF(INTRO!$E$50="","",ROUND($D125*INTRO!$E$50,0))</f>
        <v>46119</v>
      </c>
      <c r="H125" s="55">
        <v>4</v>
      </c>
      <c r="I125" s="56">
        <v>0</v>
      </c>
      <c r="J125" s="56">
        <v>3</v>
      </c>
      <c r="K125" s="62">
        <v>2</v>
      </c>
      <c r="L125" s="29" t="str">
        <f>IF(INTRO!$E$38="Endemic", IF($H125&gt;0, IF($H125=4,"Unknown", IF($H125=99,"Stopped", $D125)), 0),"Not required")</f>
        <v>Unknown</v>
      </c>
      <c r="M125" s="29">
        <f>IF(INTRO!$E$40="Endemic", IF($I125&gt;0, IF($I125=4,"Unknown",IF($I125=99,"Stopped", $D125)), 0),"Not required")</f>
        <v>0</v>
      </c>
      <c r="N125" s="29">
        <f>IF(INTRO!$E$42="Endemic", IF(AND($J125&gt;1,$J125&lt;5), IF($J125=4, "Unknown", E125+F125), 0),"Not required")</f>
        <v>37418</v>
      </c>
      <c r="O125" s="29">
        <f>IF(INTRO!$E$44="Endemic", IF(AND($K125&gt;0,$K125&lt;5), IF($K125=4,"Unknown", IF($K125=1, $F125*0.33, IF($K125=2, $F125*0.5+$G125*0.2, SUM(F125:G125)))), 0),"Not required")</f>
        <v>21406.300000000003</v>
      </c>
      <c r="P125" s="55"/>
      <c r="Q125" s="56"/>
      <c r="R125" s="56"/>
      <c r="S125" s="62"/>
      <c r="T125" s="59"/>
      <c r="U125" s="100"/>
      <c r="V125" s="102"/>
      <c r="W125" s="102"/>
      <c r="X125" s="138">
        <v>2164</v>
      </c>
      <c r="Y125" s="138" t="s">
        <v>410</v>
      </c>
      <c r="Z125" s="12" t="b">
        <f t="shared" si="1"/>
        <v>0</v>
      </c>
    </row>
    <row r="126" spans="1:26" x14ac:dyDescent="0.25">
      <c r="A126" s="57" t="str">
        <f>IF(INTRO!$E$34&lt;&gt;0,INTRO!$E$34,"")</f>
        <v>Angola</v>
      </c>
      <c r="B126" s="128" t="s">
        <v>244</v>
      </c>
      <c r="C126" s="129" t="s">
        <v>251</v>
      </c>
      <c r="D126" s="130">
        <v>14402</v>
      </c>
      <c r="E126" s="20">
        <f>IF(INTRO!$E$48="","",ROUND($D126*INTRO!$E$48,0))</f>
        <v>2160</v>
      </c>
      <c r="F126" s="20">
        <f>IF(INTRO!$E$49="","",ROUND($D126*INTRO!$E$49,0))</f>
        <v>4033</v>
      </c>
      <c r="G126" s="20">
        <f>IF(INTRO!$E$50="","",ROUND($D126*INTRO!$E$50,0))</f>
        <v>7633</v>
      </c>
      <c r="H126" s="55">
        <v>4</v>
      </c>
      <c r="I126" s="56">
        <v>0</v>
      </c>
      <c r="J126" s="56">
        <v>3</v>
      </c>
      <c r="K126" s="62">
        <v>2</v>
      </c>
      <c r="L126" s="29" t="str">
        <f>IF(INTRO!$E$38="Endemic", IF($H126&gt;0, IF($H126=4,"Unknown", IF($H126=99,"Stopped", $D126)), 0),"Not required")</f>
        <v>Unknown</v>
      </c>
      <c r="M126" s="29">
        <f>IF(INTRO!$E$40="Endemic", IF($I126&gt;0, IF($I126=4,"Unknown",IF($I126=99,"Stopped", $D126)), 0),"Not required")</f>
        <v>0</v>
      </c>
      <c r="N126" s="29">
        <f>IF(INTRO!$E$42="Endemic", IF(AND($J126&gt;1,$J126&lt;5), IF($J126=4, "Unknown", E126+F126), 0),"Not required")</f>
        <v>6193</v>
      </c>
      <c r="O126" s="29">
        <f>IF(INTRO!$E$44="Endemic", IF(AND($K126&gt;0,$K126&lt;5), IF($K126=4,"Unknown", IF($K126=1, $F126*0.33, IF($K126=2, $F126*0.5+$G126*0.2, SUM(F126:G126)))), 0),"Not required")</f>
        <v>3543.1000000000004</v>
      </c>
      <c r="P126" s="55"/>
      <c r="Q126" s="56"/>
      <c r="R126" s="56"/>
      <c r="S126" s="62"/>
      <c r="T126" s="59"/>
      <c r="U126" s="100"/>
      <c r="V126" s="102"/>
      <c r="W126" s="102"/>
      <c r="X126" s="138">
        <v>2169</v>
      </c>
      <c r="Y126" s="138" t="s">
        <v>411</v>
      </c>
      <c r="Z126" s="12" t="b">
        <f t="shared" si="1"/>
        <v>0</v>
      </c>
    </row>
    <row r="127" spans="1:26" x14ac:dyDescent="0.25">
      <c r="A127" s="57" t="str">
        <f>IF(INTRO!$E$34&lt;&gt;0,INTRO!$E$34,"")</f>
        <v>Angola</v>
      </c>
      <c r="B127" s="128" t="s">
        <v>244</v>
      </c>
      <c r="C127" s="129" t="s">
        <v>252</v>
      </c>
      <c r="D127" s="130">
        <v>13651</v>
      </c>
      <c r="E127" s="20">
        <f>IF(INTRO!$E$48="","",ROUND($D127*INTRO!$E$48,0))</f>
        <v>2048</v>
      </c>
      <c r="F127" s="20">
        <f>IF(INTRO!$E$49="","",ROUND($D127*INTRO!$E$49,0))</f>
        <v>3822</v>
      </c>
      <c r="G127" s="20">
        <f>IF(INTRO!$E$50="","",ROUND($D127*INTRO!$E$50,0))</f>
        <v>7235</v>
      </c>
      <c r="H127" s="55">
        <v>4</v>
      </c>
      <c r="I127" s="56">
        <v>1</v>
      </c>
      <c r="J127" s="56">
        <v>3</v>
      </c>
      <c r="K127" s="62">
        <v>2</v>
      </c>
      <c r="L127" s="29" t="str">
        <f>IF(INTRO!$E$38="Endemic", IF($H127&gt;0, IF($H127=4,"Unknown", IF($H127=99,"Stopped", $D127)), 0),"Not required")</f>
        <v>Unknown</v>
      </c>
      <c r="M127" s="29">
        <f>IF(INTRO!$E$40="Endemic", IF($I127&gt;0, IF($I127=4,"Unknown",IF($I127=99,"Stopped", $D127)), 0),"Not required")</f>
        <v>13651</v>
      </c>
      <c r="N127" s="29">
        <f>IF(INTRO!$E$42="Endemic", IF(AND($J127&gt;1,$J127&lt;5), IF($J127=4, "Unknown", E127+F127), 0),"Not required")</f>
        <v>5870</v>
      </c>
      <c r="O127" s="29">
        <f>IF(INTRO!$E$44="Endemic", IF(AND($K127&gt;0,$K127&lt;5), IF($K127=4,"Unknown", IF($K127=1, $F127*0.33, IF($K127=2, $F127*0.5+$G127*0.2, SUM(F127:G127)))), 0),"Not required")</f>
        <v>3358</v>
      </c>
      <c r="P127" s="55"/>
      <c r="Q127" s="56"/>
      <c r="R127" s="56"/>
      <c r="S127" s="62"/>
      <c r="T127" s="59"/>
      <c r="U127" s="100"/>
      <c r="V127" s="102"/>
      <c r="W127" s="102"/>
      <c r="X127" s="138">
        <v>2170</v>
      </c>
      <c r="Y127" s="138" t="s">
        <v>412</v>
      </c>
      <c r="Z127" s="12" t="b">
        <f t="shared" si="1"/>
        <v>0</v>
      </c>
    </row>
    <row r="128" spans="1:26" x14ac:dyDescent="0.25">
      <c r="A128" s="57" t="str">
        <f>IF(INTRO!$E$34&lt;&gt;0,INTRO!$E$34,"")</f>
        <v>Angola</v>
      </c>
      <c r="B128" s="128" t="s">
        <v>244</v>
      </c>
      <c r="C128" s="129" t="s">
        <v>253</v>
      </c>
      <c r="D128" s="130">
        <v>51647</v>
      </c>
      <c r="E128" s="20">
        <f>IF(INTRO!$E$48="","",ROUND($D128*INTRO!$E$48,0))</f>
        <v>7747</v>
      </c>
      <c r="F128" s="20">
        <f>IF(INTRO!$E$49="","",ROUND($D128*INTRO!$E$49,0))</f>
        <v>14461</v>
      </c>
      <c r="G128" s="20">
        <f>IF(INTRO!$E$50="","",ROUND($D128*INTRO!$E$50,0))</f>
        <v>27373</v>
      </c>
      <c r="H128" s="55">
        <v>4</v>
      </c>
      <c r="I128" s="56">
        <v>0</v>
      </c>
      <c r="J128" s="56">
        <v>3</v>
      </c>
      <c r="K128" s="62">
        <v>2</v>
      </c>
      <c r="L128" s="29" t="str">
        <f>IF(INTRO!$E$38="Endemic", IF($H128&gt;0, IF($H128=4,"Unknown", IF($H128=99,"Stopped", $D128)), 0),"Not required")</f>
        <v>Unknown</v>
      </c>
      <c r="M128" s="29">
        <f>IF(INTRO!$E$40="Endemic", IF($I128&gt;0, IF($I128=4,"Unknown",IF($I128=99,"Stopped", $D128)), 0),"Not required")</f>
        <v>0</v>
      </c>
      <c r="N128" s="29">
        <f>IF(INTRO!$E$42="Endemic", IF(AND($J128&gt;1,$J128&lt;5), IF($J128=4, "Unknown", E128+F128), 0),"Not required")</f>
        <v>22208</v>
      </c>
      <c r="O128" s="29">
        <f>IF(INTRO!$E$44="Endemic", IF(AND($K128&gt;0,$K128&lt;5), IF($K128=4,"Unknown", IF($K128=1, $F128*0.33, IF($K128=2, $F128*0.5+$G128*0.2, SUM(F128:G128)))), 0),"Not required")</f>
        <v>12705.1</v>
      </c>
      <c r="P128" s="55"/>
      <c r="Q128" s="56"/>
      <c r="R128" s="56"/>
      <c r="S128" s="62"/>
      <c r="T128" s="59"/>
      <c r="U128" s="100"/>
      <c r="V128" s="102"/>
      <c r="W128" s="102"/>
      <c r="X128" s="1">
        <v>2171</v>
      </c>
      <c r="Y128" s="1" t="s">
        <v>413</v>
      </c>
      <c r="Z128" s="12" t="b">
        <f t="shared" si="1"/>
        <v>1</v>
      </c>
    </row>
    <row r="129" spans="1:26" x14ac:dyDescent="0.25">
      <c r="A129" s="57" t="str">
        <f>IF(INTRO!$E$34&lt;&gt;0,INTRO!$E$34,"")</f>
        <v>Angola</v>
      </c>
      <c r="B129" s="128" t="s">
        <v>244</v>
      </c>
      <c r="C129" s="129" t="s">
        <v>244</v>
      </c>
      <c r="D129" s="130">
        <v>486870</v>
      </c>
      <c r="E129" s="20">
        <f>IF(INTRO!$E$48="","",ROUND($D129*INTRO!$E$48,0))</f>
        <v>73031</v>
      </c>
      <c r="F129" s="20">
        <f>IF(INTRO!$E$49="","",ROUND($D129*INTRO!$E$49,0))</f>
        <v>136324</v>
      </c>
      <c r="G129" s="20">
        <f>IF(INTRO!$E$50="","",ROUND($D129*INTRO!$E$50,0))</f>
        <v>258041</v>
      </c>
      <c r="H129" s="55">
        <v>4</v>
      </c>
      <c r="I129" s="56">
        <v>0</v>
      </c>
      <c r="J129" s="56">
        <v>3</v>
      </c>
      <c r="K129" s="62">
        <v>2</v>
      </c>
      <c r="L129" s="29" t="str">
        <f>IF(INTRO!$E$38="Endemic", IF($H129&gt;0, IF($H129=4,"Unknown", IF($H129=99,"Stopped", $D129)), 0),"Not required")</f>
        <v>Unknown</v>
      </c>
      <c r="M129" s="29">
        <f>IF(INTRO!$E$40="Endemic", IF($I129&gt;0, IF($I129=4,"Unknown",IF($I129=99,"Stopped", $D129)), 0),"Not required")</f>
        <v>0</v>
      </c>
      <c r="N129" s="29">
        <f>IF(INTRO!$E$42="Endemic", IF(AND($J129&gt;1,$J129&lt;5), IF($J129=4, "Unknown", E129+F129), 0),"Not required")</f>
        <v>209355</v>
      </c>
      <c r="O129" s="29">
        <f>IF(INTRO!$E$44="Endemic", IF(AND($K129&gt;0,$K129&lt;5), IF($K129=4,"Unknown", IF($K129=1, $F129*0.33, IF($K129=2, $F129*0.5+$G129*0.2, SUM(F129:G129)))), 0),"Not required")</f>
        <v>119770.20000000001</v>
      </c>
      <c r="P129" s="55"/>
      <c r="Q129" s="56"/>
      <c r="R129" s="56"/>
      <c r="S129" s="62"/>
      <c r="T129" s="59"/>
      <c r="U129" s="100"/>
      <c r="V129" s="102"/>
      <c r="W129" s="102"/>
      <c r="X129" s="1">
        <v>2172</v>
      </c>
      <c r="Y129" s="1" t="s">
        <v>414</v>
      </c>
      <c r="Z129" s="12" t="b">
        <f t="shared" si="1"/>
        <v>1</v>
      </c>
    </row>
    <row r="130" spans="1:26" x14ac:dyDescent="0.25">
      <c r="A130" s="57" t="str">
        <f>IF(INTRO!$E$34&lt;&gt;0,INTRO!$E$34,"")</f>
        <v>Angola</v>
      </c>
      <c r="B130" s="128" t="s">
        <v>244</v>
      </c>
      <c r="C130" s="129" t="s">
        <v>254</v>
      </c>
      <c r="D130" s="130">
        <v>27074</v>
      </c>
      <c r="E130" s="20">
        <f>IF(INTRO!$E$48="","",ROUND($D130*INTRO!$E$48,0))</f>
        <v>4061</v>
      </c>
      <c r="F130" s="20">
        <f>IF(INTRO!$E$49="","",ROUND($D130*INTRO!$E$49,0))</f>
        <v>7581</v>
      </c>
      <c r="G130" s="20">
        <f>IF(INTRO!$E$50="","",ROUND($D130*INTRO!$E$50,0))</f>
        <v>14349</v>
      </c>
      <c r="H130" s="55">
        <v>4</v>
      </c>
      <c r="I130" s="56">
        <v>1</v>
      </c>
      <c r="J130" s="56">
        <v>3</v>
      </c>
      <c r="K130" s="62">
        <v>2</v>
      </c>
      <c r="L130" s="29" t="str">
        <f>IF(INTRO!$E$38="Endemic", IF($H130&gt;0, IF($H130=4,"Unknown", IF($H130=99,"Stopped", $D130)), 0),"Not required")</f>
        <v>Unknown</v>
      </c>
      <c r="M130" s="29">
        <f>IF(INTRO!$E$40="Endemic", IF($I130&gt;0, IF($I130=4,"Unknown",IF($I130=99,"Stopped", $D130)), 0),"Not required")</f>
        <v>27074</v>
      </c>
      <c r="N130" s="29">
        <f>IF(INTRO!$E$42="Endemic", IF(AND($J130&gt;1,$J130&lt;5), IF($J130=4, "Unknown", E130+F130), 0),"Not required")</f>
        <v>11642</v>
      </c>
      <c r="O130" s="29">
        <f>IF(INTRO!$E$44="Endemic", IF(AND($K130&gt;0,$K130&lt;5), IF($K130=4,"Unknown", IF($K130=1, $F130*0.33, IF($K130=2, $F130*0.5+$G130*0.2, SUM(F130:G130)))), 0),"Not required")</f>
        <v>6660.3</v>
      </c>
      <c r="P130" s="55"/>
      <c r="Q130" s="56"/>
      <c r="R130" s="56"/>
      <c r="S130" s="62"/>
      <c r="T130" s="59"/>
      <c r="U130" s="100"/>
      <c r="V130" s="102"/>
      <c r="W130" s="102"/>
      <c r="X130" s="1">
        <v>2173</v>
      </c>
      <c r="Y130" s="1" t="s">
        <v>415</v>
      </c>
      <c r="Z130" s="12" t="b">
        <f t="shared" si="1"/>
        <v>1</v>
      </c>
    </row>
    <row r="131" spans="1:26" x14ac:dyDescent="0.25">
      <c r="A131" s="57" t="str">
        <f>IF(INTRO!$E$34&lt;&gt;0,INTRO!$E$34,"")</f>
        <v>Angola</v>
      </c>
      <c r="B131" s="128" t="s">
        <v>244</v>
      </c>
      <c r="C131" s="129" t="s">
        <v>255</v>
      </c>
      <c r="D131" s="130">
        <v>32610</v>
      </c>
      <c r="E131" s="20">
        <f>IF(INTRO!$E$48="","",ROUND($D131*INTRO!$E$48,0))</f>
        <v>4892</v>
      </c>
      <c r="F131" s="20">
        <f>IF(INTRO!$E$49="","",ROUND($D131*INTRO!$E$49,0))</f>
        <v>9131</v>
      </c>
      <c r="G131" s="20">
        <f>IF(INTRO!$E$50="","",ROUND($D131*INTRO!$E$50,0))</f>
        <v>17283</v>
      </c>
      <c r="H131" s="55">
        <v>4</v>
      </c>
      <c r="I131" s="56">
        <v>0</v>
      </c>
      <c r="J131" s="56">
        <v>3</v>
      </c>
      <c r="K131" s="62">
        <v>2</v>
      </c>
      <c r="L131" s="29" t="str">
        <f>IF(INTRO!$E$38="Endemic", IF($H131&gt;0, IF($H131=4,"Unknown", IF($H131=99,"Stopped", $D131)), 0),"Not required")</f>
        <v>Unknown</v>
      </c>
      <c r="M131" s="29">
        <f>IF(INTRO!$E$40="Endemic", IF($I131&gt;0, IF($I131=4,"Unknown",IF($I131=99,"Stopped", $D131)), 0),"Not required")</f>
        <v>0</v>
      </c>
      <c r="N131" s="29">
        <f>IF(INTRO!$E$42="Endemic", IF(AND($J131&gt;1,$J131&lt;5), IF($J131=4, "Unknown", E131+F131), 0),"Not required")</f>
        <v>14023</v>
      </c>
      <c r="O131" s="29">
        <f>IF(INTRO!$E$44="Endemic", IF(AND($K131&gt;0,$K131&lt;5), IF($K131=4,"Unknown", IF($K131=1, $F131*0.33, IF($K131=2, $F131*0.5+$G131*0.2, SUM(F131:G131)))), 0),"Not required")</f>
        <v>8022.1</v>
      </c>
      <c r="P131" s="55"/>
      <c r="Q131" s="56"/>
      <c r="R131" s="56"/>
      <c r="S131" s="62"/>
      <c r="T131" s="59"/>
      <c r="U131" s="100"/>
      <c r="V131" s="102"/>
      <c r="W131" s="102"/>
      <c r="X131" s="1">
        <v>2174</v>
      </c>
      <c r="Y131" s="1" t="s">
        <v>416</v>
      </c>
      <c r="Z131" s="12" t="b">
        <f t="shared" si="1"/>
        <v>1</v>
      </c>
    </row>
    <row r="132" spans="1:26" x14ac:dyDescent="0.25">
      <c r="A132" s="57" t="str">
        <f>IF(INTRO!$E$34&lt;&gt;0,INTRO!$E$34,"")</f>
        <v>Angola</v>
      </c>
      <c r="B132" s="128" t="s">
        <v>244</v>
      </c>
      <c r="C132" s="129" t="s">
        <v>256</v>
      </c>
      <c r="D132" s="130">
        <v>21847</v>
      </c>
      <c r="E132" s="20">
        <f>IF(INTRO!$E$48="","",ROUND($D132*INTRO!$E$48,0))</f>
        <v>3277</v>
      </c>
      <c r="F132" s="20">
        <f>IF(INTRO!$E$49="","",ROUND($D132*INTRO!$E$49,0))</f>
        <v>6117</v>
      </c>
      <c r="G132" s="20">
        <f>IF(INTRO!$E$50="","",ROUND($D132*INTRO!$E$50,0))</f>
        <v>11579</v>
      </c>
      <c r="H132" s="55">
        <v>4</v>
      </c>
      <c r="I132" s="56">
        <v>1</v>
      </c>
      <c r="J132" s="56">
        <v>3</v>
      </c>
      <c r="K132" s="62">
        <v>2</v>
      </c>
      <c r="L132" s="29" t="str">
        <f>IF(INTRO!$E$38="Endemic", IF($H132&gt;0, IF($H132=4,"Unknown", IF($H132=99,"Stopped", $D132)), 0),"Not required")</f>
        <v>Unknown</v>
      </c>
      <c r="M132" s="29">
        <f>IF(INTRO!$E$40="Endemic", IF($I132&gt;0, IF($I132=4,"Unknown",IF($I132=99,"Stopped", $D132)), 0),"Not required")</f>
        <v>21847</v>
      </c>
      <c r="N132" s="29">
        <f>IF(INTRO!$E$42="Endemic", IF(AND($J132&gt;1,$J132&lt;5), IF($J132=4, "Unknown", E132+F132), 0),"Not required")</f>
        <v>9394</v>
      </c>
      <c r="O132" s="29">
        <f>IF(INTRO!$E$44="Endemic", IF(AND($K132&gt;0,$K132&lt;5), IF($K132=4,"Unknown", IF($K132=1, $F132*0.33, IF($K132=2, $F132*0.5+$G132*0.2, SUM(F132:G132)))), 0),"Not required")</f>
        <v>5374.3</v>
      </c>
      <c r="P132" s="55"/>
      <c r="Q132" s="56"/>
      <c r="R132" s="56"/>
      <c r="S132" s="62"/>
      <c r="T132" s="59"/>
      <c r="U132" s="100"/>
      <c r="V132" s="102"/>
      <c r="W132" s="102"/>
      <c r="X132" s="138">
        <v>2222</v>
      </c>
      <c r="Y132" s="138" t="s">
        <v>417</v>
      </c>
      <c r="Z132" s="12" t="b">
        <f t="shared" si="1"/>
        <v>0</v>
      </c>
    </row>
    <row r="133" spans="1:26" x14ac:dyDescent="0.25">
      <c r="A133" s="57" t="str">
        <f>IF(INTRO!$E$34&lt;&gt;0,INTRO!$E$34,"")</f>
        <v>Angola</v>
      </c>
      <c r="B133" s="128" t="s">
        <v>244</v>
      </c>
      <c r="C133" s="129" t="s">
        <v>257</v>
      </c>
      <c r="D133" s="130">
        <v>22250</v>
      </c>
      <c r="E133" s="20">
        <f>IF(INTRO!$E$48="","",ROUND($D133*INTRO!$E$48,0))</f>
        <v>3338</v>
      </c>
      <c r="F133" s="20">
        <f>IF(INTRO!$E$49="","",ROUND($D133*INTRO!$E$49,0))</f>
        <v>6230</v>
      </c>
      <c r="G133" s="20">
        <f>IF(INTRO!$E$50="","",ROUND($D133*INTRO!$E$50,0))</f>
        <v>11793</v>
      </c>
      <c r="H133" s="55">
        <v>4</v>
      </c>
      <c r="I133" s="56">
        <v>0</v>
      </c>
      <c r="J133" s="56">
        <v>3</v>
      </c>
      <c r="K133" s="62">
        <v>2</v>
      </c>
      <c r="L133" s="29" t="str">
        <f>IF(INTRO!$E$38="Endemic", IF($H133&gt;0, IF($H133=4,"Unknown", IF($H133=99,"Stopped", $D133)), 0),"Not required")</f>
        <v>Unknown</v>
      </c>
      <c r="M133" s="29">
        <f>IF(INTRO!$E$40="Endemic", IF($I133&gt;0, IF($I133=4,"Unknown",IF($I133=99,"Stopped", $D133)), 0),"Not required")</f>
        <v>0</v>
      </c>
      <c r="N133" s="29">
        <f>IF(INTRO!$E$42="Endemic", IF(AND($J133&gt;1,$J133&lt;5), IF($J133=4, "Unknown", E133+F133), 0),"Not required")</f>
        <v>9568</v>
      </c>
      <c r="O133" s="29">
        <f>IF(INTRO!$E$44="Endemic", IF(AND($K133&gt;0,$K133&lt;5), IF($K133=4,"Unknown", IF($K133=1, $F133*0.33, IF($K133=2, $F133*0.5+$G133*0.2, SUM(F133:G133)))), 0),"Not required")</f>
        <v>5473.6</v>
      </c>
      <c r="P133" s="55"/>
      <c r="Q133" s="56"/>
      <c r="R133" s="56"/>
      <c r="S133" s="62"/>
      <c r="T133" s="59"/>
      <c r="U133" s="100"/>
      <c r="V133" s="102"/>
      <c r="W133" s="102"/>
      <c r="X133" s="1">
        <v>2168</v>
      </c>
      <c r="Y133" s="1" t="s">
        <v>418</v>
      </c>
      <c r="Z133" s="12" t="b">
        <f t="shared" si="1"/>
        <v>1</v>
      </c>
    </row>
    <row r="134" spans="1:26" x14ac:dyDescent="0.25">
      <c r="A134" s="57" t="str">
        <f>IF(INTRO!$E$34&lt;&gt;0,INTRO!$E$34,"")</f>
        <v>Angola</v>
      </c>
      <c r="B134" s="128" t="s">
        <v>258</v>
      </c>
      <c r="C134" s="129" t="s">
        <v>259</v>
      </c>
      <c r="D134" s="130">
        <v>100476</v>
      </c>
      <c r="E134" s="20">
        <f>IF(INTRO!$E$48="","",ROUND($D134*INTRO!$E$48,0))</f>
        <v>15071</v>
      </c>
      <c r="F134" s="20">
        <f>IF(INTRO!$E$49="","",ROUND($D134*INTRO!$E$49,0))</f>
        <v>28133</v>
      </c>
      <c r="G134" s="20">
        <f>IF(INTRO!$E$50="","",ROUND($D134*INTRO!$E$50,0))</f>
        <v>53252</v>
      </c>
      <c r="H134" s="55">
        <v>4</v>
      </c>
      <c r="I134" s="56">
        <v>4</v>
      </c>
      <c r="J134" s="56">
        <v>2</v>
      </c>
      <c r="K134" s="62">
        <v>1</v>
      </c>
      <c r="L134" s="29" t="str">
        <f>IF(INTRO!$E$38="Endemic", IF($H134&gt;0, IF($H134=4,"Unknown", IF($H134=99,"Stopped", $D134)), 0),"Not required")</f>
        <v>Unknown</v>
      </c>
      <c r="M134" s="29" t="str">
        <f>IF(INTRO!$E$40="Endemic", IF($I134&gt;0, IF($I134=4,"Unknown",IF($I134=99,"Stopped", $D134)), 0),"Not required")</f>
        <v>Unknown</v>
      </c>
      <c r="N134" s="29">
        <f>IF(INTRO!$E$42="Endemic", IF(AND($J134&gt;1,$J134&lt;5), IF($J134=4, "Unknown", E134+F134), 0),"Not required")</f>
        <v>43204</v>
      </c>
      <c r="O134" s="29">
        <f>IF(INTRO!$E$44="Endemic", IF(AND($K134&gt;0,$K134&lt;5), IF($K134=4,"Unknown", IF($K134=1, $F134*0.33, IF($K134=2, $F134*0.5+$G134*0.2, SUM(F134:G134)))), 0),"Not required")</f>
        <v>9283.8900000000012</v>
      </c>
      <c r="P134" s="55"/>
      <c r="Q134" s="56"/>
      <c r="R134" s="56"/>
      <c r="S134" s="62"/>
      <c r="T134" s="59"/>
      <c r="U134" s="100"/>
      <c r="V134" s="102"/>
      <c r="W134" s="102"/>
      <c r="X134" s="1">
        <v>2176</v>
      </c>
      <c r="Y134" s="1" t="s">
        <v>419</v>
      </c>
      <c r="Z134" s="12" t="b">
        <f t="shared" si="1"/>
        <v>1</v>
      </c>
    </row>
    <row r="135" spans="1:26" x14ac:dyDescent="0.25">
      <c r="A135" s="57" t="str">
        <f>IF(INTRO!$E$34&lt;&gt;0,INTRO!$E$34,"")</f>
        <v>Angola</v>
      </c>
      <c r="B135" s="128" t="s">
        <v>258</v>
      </c>
      <c r="C135" s="129" t="s">
        <v>260</v>
      </c>
      <c r="D135" s="130">
        <v>32587</v>
      </c>
      <c r="E135" s="20">
        <f>IF(INTRO!$E$48="","",ROUND($D135*INTRO!$E$48,0))</f>
        <v>4888</v>
      </c>
      <c r="F135" s="20">
        <f>IF(INTRO!$E$49="","",ROUND($D135*INTRO!$E$49,0))</f>
        <v>9124</v>
      </c>
      <c r="G135" s="20">
        <f>IF(INTRO!$E$50="","",ROUND($D135*INTRO!$E$50,0))</f>
        <v>17271</v>
      </c>
      <c r="H135" s="55">
        <v>4</v>
      </c>
      <c r="I135" s="56">
        <v>1</v>
      </c>
      <c r="J135" s="56">
        <v>2</v>
      </c>
      <c r="K135" s="62">
        <v>1</v>
      </c>
      <c r="L135" s="29" t="str">
        <f>IF(INTRO!$E$38="Endemic", IF($H135&gt;0, IF($H135=4,"Unknown", IF($H135=99,"Stopped", $D135)), 0),"Not required")</f>
        <v>Unknown</v>
      </c>
      <c r="M135" s="29">
        <f>IF(INTRO!$E$40="Endemic", IF($I135&gt;0, IF($I135=4,"Unknown",IF($I135=99,"Stopped", $D135)), 0),"Not required")</f>
        <v>32587</v>
      </c>
      <c r="N135" s="29">
        <f>IF(INTRO!$E$42="Endemic", IF(AND($J135&gt;1,$J135&lt;5), IF($J135=4, "Unknown", E135+F135), 0),"Not required")</f>
        <v>14012</v>
      </c>
      <c r="O135" s="29">
        <f>IF(INTRO!$E$44="Endemic", IF(AND($K135&gt;0,$K135&lt;5), IF($K135=4,"Unknown", IF($K135=1, $F135*0.33, IF($K135=2, $F135*0.5+$G135*0.2, SUM(F135:G135)))), 0),"Not required")</f>
        <v>3010.92</v>
      </c>
      <c r="P135" s="55"/>
      <c r="Q135" s="56"/>
      <c r="R135" s="56"/>
      <c r="S135" s="62"/>
      <c r="T135" s="59"/>
      <c r="U135" s="100"/>
      <c r="V135" s="102"/>
      <c r="W135" s="102"/>
      <c r="X135" s="1">
        <v>2177</v>
      </c>
      <c r="Y135" s="1" t="s">
        <v>420</v>
      </c>
      <c r="Z135" s="12" t="b">
        <f t="shared" si="1"/>
        <v>1</v>
      </c>
    </row>
    <row r="136" spans="1:26" x14ac:dyDescent="0.25">
      <c r="A136" s="57" t="str">
        <f>IF(INTRO!$E$34&lt;&gt;0,INTRO!$E$34,"")</f>
        <v>Angola</v>
      </c>
      <c r="B136" s="128" t="s">
        <v>258</v>
      </c>
      <c r="C136" s="129" t="s">
        <v>261</v>
      </c>
      <c r="D136" s="130">
        <v>30747</v>
      </c>
      <c r="E136" s="20">
        <f>IF(INTRO!$E$48="","",ROUND($D136*INTRO!$E$48,0))</f>
        <v>4612</v>
      </c>
      <c r="F136" s="20">
        <f>IF(INTRO!$E$49="","",ROUND($D136*INTRO!$E$49,0))</f>
        <v>8609</v>
      </c>
      <c r="G136" s="20">
        <f>IF(INTRO!$E$50="","",ROUND($D136*INTRO!$E$50,0))</f>
        <v>16296</v>
      </c>
      <c r="H136" s="55">
        <v>4</v>
      </c>
      <c r="I136" s="56">
        <v>1</v>
      </c>
      <c r="J136" s="56">
        <v>2</v>
      </c>
      <c r="K136" s="62">
        <v>1</v>
      </c>
      <c r="L136" s="29" t="str">
        <f>IF(INTRO!$E$38="Endemic", IF($H136&gt;0, IF($H136=4,"Unknown", IF($H136=99,"Stopped", $D136)), 0),"Not required")</f>
        <v>Unknown</v>
      </c>
      <c r="M136" s="29">
        <f>IF(INTRO!$E$40="Endemic", IF($I136&gt;0, IF($I136=4,"Unknown",IF($I136=99,"Stopped", $D136)), 0),"Not required")</f>
        <v>30747</v>
      </c>
      <c r="N136" s="29">
        <f>IF(INTRO!$E$42="Endemic", IF(AND($J136&gt;1,$J136&lt;5), IF($J136=4, "Unknown", E136+F136), 0),"Not required")</f>
        <v>13221</v>
      </c>
      <c r="O136" s="29">
        <f>IF(INTRO!$E$44="Endemic", IF(AND($K136&gt;0,$K136&lt;5), IF($K136=4,"Unknown", IF($K136=1, $F136*0.33, IF($K136=2, $F136*0.5+$G136*0.2, SUM(F136:G136)))), 0),"Not required")</f>
        <v>2840.9700000000003</v>
      </c>
      <c r="P136" s="55"/>
      <c r="Q136" s="56"/>
      <c r="R136" s="56"/>
      <c r="S136" s="62"/>
      <c r="T136" s="59"/>
      <c r="U136" s="100"/>
      <c r="V136" s="102"/>
      <c r="W136" s="102"/>
      <c r="X136" s="1">
        <v>2179</v>
      </c>
      <c r="Y136" s="1" t="s">
        <v>421</v>
      </c>
      <c r="Z136" s="12" t="b">
        <f t="shared" si="1"/>
        <v>1</v>
      </c>
    </row>
    <row r="137" spans="1:26" x14ac:dyDescent="0.25">
      <c r="A137" s="57" t="str">
        <f>IF(INTRO!$E$34&lt;&gt;0,INTRO!$E$34,"")</f>
        <v>Angola</v>
      </c>
      <c r="B137" s="128" t="s">
        <v>258</v>
      </c>
      <c r="C137" s="129" t="s">
        <v>262</v>
      </c>
      <c r="D137" s="130">
        <v>21447</v>
      </c>
      <c r="E137" s="20">
        <f>IF(INTRO!$E$48="","",ROUND($D137*INTRO!$E$48,0))</f>
        <v>3217</v>
      </c>
      <c r="F137" s="20">
        <f>IF(INTRO!$E$49="","",ROUND($D137*INTRO!$E$49,0))</f>
        <v>6005</v>
      </c>
      <c r="G137" s="20">
        <f>IF(INTRO!$E$50="","",ROUND($D137*INTRO!$E$50,0))</f>
        <v>11367</v>
      </c>
      <c r="H137" s="55">
        <v>4</v>
      </c>
      <c r="I137" s="56">
        <v>1</v>
      </c>
      <c r="J137" s="56">
        <v>2</v>
      </c>
      <c r="K137" s="62">
        <v>1</v>
      </c>
      <c r="L137" s="29" t="str">
        <f>IF(INTRO!$E$38="Endemic", IF($H137&gt;0, IF($H137=4,"Unknown", IF($H137=99,"Stopped", $D137)), 0),"Not required")</f>
        <v>Unknown</v>
      </c>
      <c r="M137" s="29">
        <f>IF(INTRO!$E$40="Endemic", IF($I137&gt;0, IF($I137=4,"Unknown",IF($I137=99,"Stopped", $D137)), 0),"Not required")</f>
        <v>21447</v>
      </c>
      <c r="N137" s="29">
        <f>IF(INTRO!$E$42="Endemic", IF(AND($J137&gt;1,$J137&lt;5), IF($J137=4, "Unknown", E137+F137), 0),"Not required")</f>
        <v>9222</v>
      </c>
      <c r="O137" s="29">
        <f>IF(INTRO!$E$44="Endemic", IF(AND($K137&gt;0,$K137&lt;5), IF($K137=4,"Unknown", IF($K137=1, $F137*0.33, IF($K137=2, $F137*0.5+$G137*0.2, SUM(F137:G137)))), 0),"Not required")</f>
        <v>1981.65</v>
      </c>
      <c r="P137" s="55"/>
      <c r="Q137" s="56"/>
      <c r="R137" s="56"/>
      <c r="S137" s="62"/>
      <c r="T137" s="59"/>
      <c r="U137" s="100"/>
      <c r="V137" s="102"/>
      <c r="W137" s="102"/>
      <c r="X137" s="1">
        <v>2180</v>
      </c>
      <c r="Y137" s="1" t="s">
        <v>422</v>
      </c>
      <c r="Z137" s="12" t="b">
        <f t="shared" si="1"/>
        <v>1</v>
      </c>
    </row>
    <row r="138" spans="1:26" x14ac:dyDescent="0.25">
      <c r="A138" s="57" t="str">
        <f>IF(INTRO!$E$34&lt;&gt;0,INTRO!$E$34,"")</f>
        <v>Angola</v>
      </c>
      <c r="B138" s="128" t="s">
        <v>258</v>
      </c>
      <c r="C138" s="129" t="s">
        <v>263</v>
      </c>
      <c r="D138" s="130">
        <v>84477</v>
      </c>
      <c r="E138" s="20">
        <f>IF(INTRO!$E$48="","",ROUND($D138*INTRO!$E$48,0))</f>
        <v>12672</v>
      </c>
      <c r="F138" s="20">
        <f>IF(INTRO!$E$49="","",ROUND($D138*INTRO!$E$49,0))</f>
        <v>23654</v>
      </c>
      <c r="G138" s="20">
        <f>IF(INTRO!$E$50="","",ROUND($D138*INTRO!$E$50,0))</f>
        <v>44773</v>
      </c>
      <c r="H138" s="55">
        <v>4</v>
      </c>
      <c r="I138" s="56">
        <v>4</v>
      </c>
      <c r="J138" s="56">
        <v>2</v>
      </c>
      <c r="K138" s="62">
        <v>1</v>
      </c>
      <c r="L138" s="29" t="str">
        <f>IF(INTRO!$E$38="Endemic", IF($H138&gt;0, IF($H138=4,"Unknown", IF($H138=99,"Stopped", $D138)), 0),"Not required")</f>
        <v>Unknown</v>
      </c>
      <c r="M138" s="29" t="str">
        <f>IF(INTRO!$E$40="Endemic", IF($I138&gt;0, IF($I138=4,"Unknown",IF($I138=99,"Stopped", $D138)), 0),"Not required")</f>
        <v>Unknown</v>
      </c>
      <c r="N138" s="29">
        <f>IF(INTRO!$E$42="Endemic", IF(AND($J138&gt;1,$J138&lt;5), IF($J138=4, "Unknown", E138+F138), 0),"Not required")</f>
        <v>36326</v>
      </c>
      <c r="O138" s="29">
        <f>IF(INTRO!$E$44="Endemic", IF(AND($K138&gt;0,$K138&lt;5), IF($K138=4,"Unknown", IF($K138=1, $F138*0.33, IF($K138=2, $F138*0.5+$G138*0.2, SUM(F138:G138)))), 0),"Not required")</f>
        <v>7805.8200000000006</v>
      </c>
      <c r="P138" s="55"/>
      <c r="Q138" s="56"/>
      <c r="R138" s="56"/>
      <c r="S138" s="62"/>
      <c r="T138" s="59"/>
      <c r="U138" s="100"/>
      <c r="V138" s="102"/>
      <c r="W138" s="102"/>
      <c r="X138" s="1">
        <v>2181</v>
      </c>
      <c r="Y138" s="1" t="s">
        <v>423</v>
      </c>
      <c r="Z138" s="12" t="b">
        <f t="shared" ref="Z138:Z169" si="2">Y138=C138</f>
        <v>1</v>
      </c>
    </row>
    <row r="139" spans="1:26" x14ac:dyDescent="0.25">
      <c r="A139" s="57" t="str">
        <f>IF(INTRO!$E$34&lt;&gt;0,INTRO!$E$34,"")</f>
        <v>Angola</v>
      </c>
      <c r="B139" s="128" t="s">
        <v>258</v>
      </c>
      <c r="C139" s="129" t="s">
        <v>264</v>
      </c>
      <c r="D139" s="130">
        <v>13649</v>
      </c>
      <c r="E139" s="20">
        <f>IF(INTRO!$E$48="","",ROUND($D139*INTRO!$E$48,0))</f>
        <v>2047</v>
      </c>
      <c r="F139" s="20">
        <f>IF(INTRO!$E$49="","",ROUND($D139*INTRO!$E$49,0))</f>
        <v>3822</v>
      </c>
      <c r="G139" s="20">
        <f>IF(INTRO!$E$50="","",ROUND($D139*INTRO!$E$50,0))</f>
        <v>7234</v>
      </c>
      <c r="H139" s="55">
        <v>4</v>
      </c>
      <c r="I139" s="56">
        <v>4</v>
      </c>
      <c r="J139" s="56">
        <v>2</v>
      </c>
      <c r="K139" s="62">
        <v>1</v>
      </c>
      <c r="L139" s="29" t="str">
        <f>IF(INTRO!$E$38="Endemic", IF($H139&gt;0, IF($H139=4,"Unknown", IF($H139=99,"Stopped", $D139)), 0),"Not required")</f>
        <v>Unknown</v>
      </c>
      <c r="M139" s="29" t="str">
        <f>IF(INTRO!$E$40="Endemic", IF($I139&gt;0, IF($I139=4,"Unknown",IF($I139=99,"Stopped", $D139)), 0),"Not required")</f>
        <v>Unknown</v>
      </c>
      <c r="N139" s="29">
        <f>IF(INTRO!$E$42="Endemic", IF(AND($J139&gt;1,$J139&lt;5), IF($J139=4, "Unknown", E139+F139), 0),"Not required")</f>
        <v>5869</v>
      </c>
      <c r="O139" s="29">
        <f>IF(INTRO!$E$44="Endemic", IF(AND($K139&gt;0,$K139&lt;5), IF($K139=4,"Unknown", IF($K139=1, $F139*0.33, IF($K139=2, $F139*0.5+$G139*0.2, SUM(F139:G139)))), 0),"Not required")</f>
        <v>1261.26</v>
      </c>
      <c r="P139" s="55"/>
      <c r="Q139" s="56"/>
      <c r="R139" s="56"/>
      <c r="S139" s="62"/>
      <c r="T139" s="59"/>
      <c r="U139" s="100"/>
      <c r="V139" s="102"/>
      <c r="W139" s="102"/>
      <c r="X139" s="1">
        <v>2183</v>
      </c>
      <c r="Y139" s="1" t="s">
        <v>424</v>
      </c>
      <c r="Z139" s="12" t="b">
        <f t="shared" si="2"/>
        <v>1</v>
      </c>
    </row>
    <row r="140" spans="1:26" x14ac:dyDescent="0.25">
      <c r="A140" s="57" t="str">
        <f>IF(INTRO!$E$34&lt;&gt;0,INTRO!$E$34,"")</f>
        <v>Angola</v>
      </c>
      <c r="B140" s="128" t="s">
        <v>258</v>
      </c>
      <c r="C140" s="129" t="s">
        <v>265</v>
      </c>
      <c r="D140" s="130">
        <v>65764</v>
      </c>
      <c r="E140" s="20">
        <f>IF(INTRO!$E$48="","",ROUND($D140*INTRO!$E$48,0))</f>
        <v>9865</v>
      </c>
      <c r="F140" s="20">
        <f>IF(INTRO!$E$49="","",ROUND($D140*INTRO!$E$49,0))</f>
        <v>18414</v>
      </c>
      <c r="G140" s="20">
        <f>IF(INTRO!$E$50="","",ROUND($D140*INTRO!$E$50,0))</f>
        <v>34855</v>
      </c>
      <c r="H140" s="55">
        <v>4</v>
      </c>
      <c r="I140" s="56">
        <v>4</v>
      </c>
      <c r="J140" s="56">
        <v>2</v>
      </c>
      <c r="K140" s="62">
        <v>1</v>
      </c>
      <c r="L140" s="29" t="str">
        <f>IF(INTRO!$E$38="Endemic", IF($H140&gt;0, IF($H140=4,"Unknown", IF($H140=99,"Stopped", $D140)), 0),"Not required")</f>
        <v>Unknown</v>
      </c>
      <c r="M140" s="29" t="str">
        <f>IF(INTRO!$E$40="Endemic", IF($I140&gt;0, IF($I140=4,"Unknown",IF($I140=99,"Stopped", $D140)), 0),"Not required")</f>
        <v>Unknown</v>
      </c>
      <c r="N140" s="29">
        <f>IF(INTRO!$E$42="Endemic", IF(AND($J140&gt;1,$J140&lt;5), IF($J140=4, "Unknown", E140+F140), 0),"Not required")</f>
        <v>28279</v>
      </c>
      <c r="O140" s="29">
        <f>IF(INTRO!$E$44="Endemic", IF(AND($K140&gt;0,$K140&lt;5), IF($K140=4,"Unknown", IF($K140=1, $F140*0.33, IF($K140=2, $F140*0.5+$G140*0.2, SUM(F140:G140)))), 0),"Not required")</f>
        <v>6076.62</v>
      </c>
      <c r="P140" s="55"/>
      <c r="Q140" s="56"/>
      <c r="R140" s="56"/>
      <c r="S140" s="62"/>
      <c r="T140" s="59"/>
      <c r="U140" s="100"/>
      <c r="V140" s="102"/>
      <c r="W140" s="102"/>
      <c r="X140" s="1">
        <v>2182</v>
      </c>
      <c r="Y140" s="1" t="s">
        <v>425</v>
      </c>
      <c r="Z140" s="12" t="b">
        <f t="shared" si="2"/>
        <v>0</v>
      </c>
    </row>
    <row r="141" spans="1:26" x14ac:dyDescent="0.25">
      <c r="A141" s="57" t="str">
        <f>IF(INTRO!$E$34&lt;&gt;0,INTRO!$E$34,"")</f>
        <v>Angola</v>
      </c>
      <c r="B141" s="128" t="s">
        <v>258</v>
      </c>
      <c r="C141" s="129" t="s">
        <v>266</v>
      </c>
      <c r="D141" s="130">
        <v>27644</v>
      </c>
      <c r="E141" s="20">
        <f>IF(INTRO!$E$48="","",ROUND($D141*INTRO!$E$48,0))</f>
        <v>4147</v>
      </c>
      <c r="F141" s="20">
        <f>IF(INTRO!$E$49="","",ROUND($D141*INTRO!$E$49,0))</f>
        <v>7740</v>
      </c>
      <c r="G141" s="20">
        <f>IF(INTRO!$E$50="","",ROUND($D141*INTRO!$E$50,0))</f>
        <v>14651</v>
      </c>
      <c r="H141" s="55">
        <v>4</v>
      </c>
      <c r="I141" s="56">
        <v>4</v>
      </c>
      <c r="J141" s="56">
        <v>2</v>
      </c>
      <c r="K141" s="62">
        <v>1</v>
      </c>
      <c r="L141" s="29" t="str">
        <f>IF(INTRO!$E$38="Endemic", IF($H141&gt;0, IF($H141=4,"Unknown", IF($H141=99,"Stopped", $D141)), 0),"Not required")</f>
        <v>Unknown</v>
      </c>
      <c r="M141" s="29" t="str">
        <f>IF(INTRO!$E$40="Endemic", IF($I141&gt;0, IF($I141=4,"Unknown",IF($I141=99,"Stopped", $D141)), 0),"Not required")</f>
        <v>Unknown</v>
      </c>
      <c r="N141" s="29">
        <f>IF(INTRO!$E$42="Endemic", IF(AND($J141&gt;1,$J141&lt;5), IF($J141=4, "Unknown", E141+F141), 0),"Not required")</f>
        <v>11887</v>
      </c>
      <c r="O141" s="29">
        <f>IF(INTRO!$E$44="Endemic", IF(AND($K141&gt;0,$K141&lt;5), IF($K141=4,"Unknown", IF($K141=1, $F141*0.33, IF($K141=2, $F141*0.5+$G141*0.2, SUM(F141:G141)))), 0),"Not required")</f>
        <v>2554.2000000000003</v>
      </c>
      <c r="P141" s="55"/>
      <c r="Q141" s="56"/>
      <c r="R141" s="56"/>
      <c r="S141" s="62"/>
      <c r="T141" s="59"/>
      <c r="U141" s="100"/>
      <c r="V141" s="102"/>
      <c r="W141" s="102"/>
      <c r="X141" s="139">
        <v>2220</v>
      </c>
      <c r="Y141" s="139" t="s">
        <v>266</v>
      </c>
      <c r="Z141" s="12" t="b">
        <f t="shared" si="2"/>
        <v>1</v>
      </c>
    </row>
    <row r="142" spans="1:26" x14ac:dyDescent="0.25">
      <c r="A142" s="57" t="str">
        <f>IF(INTRO!$E$34&lt;&gt;0,INTRO!$E$34,"")</f>
        <v>Angola</v>
      </c>
      <c r="B142" s="128" t="s">
        <v>258</v>
      </c>
      <c r="C142" s="129" t="s">
        <v>267</v>
      </c>
      <c r="D142" s="130">
        <v>350803</v>
      </c>
      <c r="E142" s="20">
        <f>IF(INTRO!$E$48="","",ROUND($D142*INTRO!$E$48,0))</f>
        <v>52620</v>
      </c>
      <c r="F142" s="20">
        <f>IF(INTRO!$E$49="","",ROUND($D142*INTRO!$E$49,0))</f>
        <v>98225</v>
      </c>
      <c r="G142" s="20">
        <f>IF(INTRO!$E$50="","",ROUND($D142*INTRO!$E$50,0))</f>
        <v>185926</v>
      </c>
      <c r="H142" s="55">
        <v>4</v>
      </c>
      <c r="I142" s="56">
        <v>4</v>
      </c>
      <c r="J142" s="56">
        <v>2</v>
      </c>
      <c r="K142" s="62">
        <v>1</v>
      </c>
      <c r="L142" s="29" t="str">
        <f>IF(INTRO!$E$38="Endemic", IF($H142&gt;0, IF($H142=4,"Unknown", IF($H142=99,"Stopped", $D142)), 0),"Not required")</f>
        <v>Unknown</v>
      </c>
      <c r="M142" s="29" t="str">
        <f>IF(INTRO!$E$40="Endemic", IF($I142&gt;0, IF($I142=4,"Unknown",IF($I142=99,"Stopped", $D142)), 0),"Not required")</f>
        <v>Unknown</v>
      </c>
      <c r="N142" s="29">
        <f>IF(INTRO!$E$42="Endemic", IF(AND($J142&gt;1,$J142&lt;5), IF($J142=4, "Unknown", E142+F142), 0),"Not required")</f>
        <v>150845</v>
      </c>
      <c r="O142" s="29">
        <f>IF(INTRO!$E$44="Endemic", IF(AND($K142&gt;0,$K142&lt;5), IF($K142=4,"Unknown", IF($K142=1, $F142*0.33, IF($K142=2, $F142*0.5+$G142*0.2, SUM(F142:G142)))), 0),"Not required")</f>
        <v>32414.25</v>
      </c>
      <c r="P142" s="55"/>
      <c r="Q142" s="56"/>
      <c r="R142" s="56"/>
      <c r="S142" s="62"/>
      <c r="T142" s="59"/>
      <c r="U142" s="100"/>
      <c r="V142" s="102"/>
      <c r="W142" s="102"/>
      <c r="X142" s="138">
        <v>2184</v>
      </c>
      <c r="Y142" s="138" t="s">
        <v>267</v>
      </c>
      <c r="Z142" s="12" t="b">
        <f t="shared" si="2"/>
        <v>1</v>
      </c>
    </row>
    <row r="143" spans="1:26" x14ac:dyDescent="0.25">
      <c r="A143" s="57" t="str">
        <f>IF(INTRO!$E$34&lt;&gt;0,INTRO!$E$34,"")</f>
        <v>Angola</v>
      </c>
      <c r="B143" s="128" t="s">
        <v>268</v>
      </c>
      <c r="C143" s="129" t="s">
        <v>269</v>
      </c>
      <c r="D143" s="130">
        <v>55399</v>
      </c>
      <c r="E143" s="20">
        <f>IF(INTRO!$E$48="","",ROUND($D143*INTRO!$E$48,0))</f>
        <v>8310</v>
      </c>
      <c r="F143" s="20">
        <f>IF(INTRO!$E$49="","",ROUND($D143*INTRO!$E$49,0))</f>
        <v>15512</v>
      </c>
      <c r="G143" s="20">
        <f>IF(INTRO!$E$50="","",ROUND($D143*INTRO!$E$50,0))</f>
        <v>29361</v>
      </c>
      <c r="H143" s="55">
        <v>4</v>
      </c>
      <c r="I143" s="56">
        <v>0</v>
      </c>
      <c r="J143" s="56">
        <v>2</v>
      </c>
      <c r="K143" s="62">
        <v>2</v>
      </c>
      <c r="L143" s="29" t="str">
        <f>IF(INTRO!$E$38="Endemic", IF($H143&gt;0, IF($H143=4,"Unknown", IF($H143=99,"Stopped", $D143)), 0),"Not required")</f>
        <v>Unknown</v>
      </c>
      <c r="M143" s="29">
        <f>IF(INTRO!$E$40="Endemic", IF($I143&gt;0, IF($I143=4,"Unknown",IF($I143=99,"Stopped", $D143)), 0),"Not required")</f>
        <v>0</v>
      </c>
      <c r="N143" s="29">
        <f>IF(INTRO!$E$42="Endemic", IF(AND($J143&gt;1,$J143&lt;5), IF($J143=4, "Unknown", E143+F143), 0),"Not required")</f>
        <v>23822</v>
      </c>
      <c r="O143" s="29">
        <f>IF(INTRO!$E$44="Endemic", IF(AND($K143&gt;0,$K143&lt;5), IF($K143=4,"Unknown", IF($K143=1, $F143*0.33, IF($K143=2, $F143*0.5+$G143*0.2, SUM(F143:G143)))), 0),"Not required")</f>
        <v>13628.2</v>
      </c>
      <c r="P143" s="55"/>
      <c r="Q143" s="56"/>
      <c r="R143" s="56"/>
      <c r="S143" s="62"/>
      <c r="T143" s="59"/>
      <c r="U143" s="100"/>
      <c r="V143" s="102"/>
      <c r="W143" s="102"/>
      <c r="X143" s="1">
        <v>2185</v>
      </c>
      <c r="Y143" s="1" t="s">
        <v>426</v>
      </c>
      <c r="Z143" s="12" t="b">
        <f t="shared" si="2"/>
        <v>1</v>
      </c>
    </row>
    <row r="144" spans="1:26" x14ac:dyDescent="0.25">
      <c r="A144" s="57" t="str">
        <f>IF(INTRO!$E$34&lt;&gt;0,INTRO!$E$34,"")</f>
        <v>Angola</v>
      </c>
      <c r="B144" s="128" t="s">
        <v>268</v>
      </c>
      <c r="C144" s="129" t="s">
        <v>270</v>
      </c>
      <c r="D144" s="130">
        <v>49310</v>
      </c>
      <c r="E144" s="20">
        <f>IF(INTRO!$E$48="","",ROUND($D144*INTRO!$E$48,0))</f>
        <v>7397</v>
      </c>
      <c r="F144" s="20">
        <f>IF(INTRO!$E$49="","",ROUND($D144*INTRO!$E$49,0))</f>
        <v>13807</v>
      </c>
      <c r="G144" s="20">
        <f>IF(INTRO!$E$50="","",ROUND($D144*INTRO!$E$50,0))</f>
        <v>26134</v>
      </c>
      <c r="H144" s="55">
        <v>4</v>
      </c>
      <c r="I144" s="56">
        <v>0</v>
      </c>
      <c r="J144" s="56">
        <v>2</v>
      </c>
      <c r="K144" s="62">
        <v>2</v>
      </c>
      <c r="L144" s="29" t="str">
        <f>IF(INTRO!$E$38="Endemic", IF($H144&gt;0, IF($H144=4,"Unknown", IF($H144=99,"Stopped", $D144)), 0),"Not required")</f>
        <v>Unknown</v>
      </c>
      <c r="M144" s="29">
        <f>IF(INTRO!$E$40="Endemic", IF($I144&gt;0, IF($I144=4,"Unknown",IF($I144=99,"Stopped", $D144)), 0),"Not required")</f>
        <v>0</v>
      </c>
      <c r="N144" s="29">
        <f>IF(INTRO!$E$42="Endemic", IF(AND($J144&gt;1,$J144&lt;5), IF($J144=4, "Unknown", E144+F144), 0),"Not required")</f>
        <v>21204</v>
      </c>
      <c r="O144" s="29">
        <f>IF(INTRO!$E$44="Endemic", IF(AND($K144&gt;0,$K144&lt;5), IF($K144=4,"Unknown", IF($K144=1, $F144*0.33, IF($K144=2, $F144*0.5+$G144*0.2, SUM(F144:G144)))), 0),"Not required")</f>
        <v>12130.3</v>
      </c>
      <c r="P144" s="55"/>
      <c r="Q144" s="56"/>
      <c r="R144" s="56"/>
      <c r="S144" s="62"/>
      <c r="T144" s="59"/>
      <c r="U144" s="100"/>
      <c r="V144" s="102"/>
      <c r="W144" s="102"/>
      <c r="X144" s="138">
        <v>2186</v>
      </c>
      <c r="Y144" s="138" t="s">
        <v>427</v>
      </c>
      <c r="Z144" s="12" t="b">
        <f t="shared" si="2"/>
        <v>0</v>
      </c>
    </row>
    <row r="145" spans="1:26" x14ac:dyDescent="0.25">
      <c r="A145" s="57" t="str">
        <f>IF(INTRO!$E$34&lt;&gt;0,INTRO!$E$34,"")</f>
        <v>Angola</v>
      </c>
      <c r="B145" s="128" t="s">
        <v>268</v>
      </c>
      <c r="C145" s="129" t="s">
        <v>268</v>
      </c>
      <c r="D145" s="130">
        <v>282056</v>
      </c>
      <c r="E145" s="20">
        <f>IF(INTRO!$E$48="","",ROUND($D145*INTRO!$E$48,0))</f>
        <v>42308</v>
      </c>
      <c r="F145" s="20">
        <f>IF(INTRO!$E$49="","",ROUND($D145*INTRO!$E$49,0))</f>
        <v>78976</v>
      </c>
      <c r="G145" s="20">
        <f>IF(INTRO!$E$50="","",ROUND($D145*INTRO!$E$50,0))</f>
        <v>149490</v>
      </c>
      <c r="H145" s="55">
        <v>4</v>
      </c>
      <c r="I145" s="56">
        <v>0</v>
      </c>
      <c r="J145" s="56">
        <v>2</v>
      </c>
      <c r="K145" s="62">
        <v>2</v>
      </c>
      <c r="L145" s="29" t="str">
        <f>IF(INTRO!$E$38="Endemic", IF($H145&gt;0, IF($H145=4,"Unknown", IF($H145=99,"Stopped", $D145)), 0),"Not required")</f>
        <v>Unknown</v>
      </c>
      <c r="M145" s="29">
        <f>IF(INTRO!$E$40="Endemic", IF($I145&gt;0, IF($I145=4,"Unknown",IF($I145=99,"Stopped", $D145)), 0),"Not required")</f>
        <v>0</v>
      </c>
      <c r="N145" s="29">
        <f>IF(INTRO!$E$42="Endemic", IF(AND($J145&gt;1,$J145&lt;5), IF($J145=4, "Unknown", E145+F145), 0),"Not required")</f>
        <v>121284</v>
      </c>
      <c r="O145" s="29">
        <f>IF(INTRO!$E$44="Endemic", IF(AND($K145&gt;0,$K145&lt;5), IF($K145=4,"Unknown", IF($K145=1, $F145*0.33, IF($K145=2, $F145*0.5+$G145*0.2, SUM(F145:G145)))), 0),"Not required")</f>
        <v>69386</v>
      </c>
      <c r="P145" s="55"/>
      <c r="Q145" s="56"/>
      <c r="R145" s="56"/>
      <c r="S145" s="62"/>
      <c r="T145" s="59"/>
      <c r="U145" s="100"/>
      <c r="V145" s="102"/>
      <c r="W145" s="102"/>
      <c r="X145" s="1">
        <v>2187</v>
      </c>
      <c r="Y145" s="1" t="s">
        <v>428</v>
      </c>
      <c r="Z145" s="12" t="b">
        <f t="shared" si="2"/>
        <v>1</v>
      </c>
    </row>
    <row r="146" spans="1:26" x14ac:dyDescent="0.25">
      <c r="A146" s="57" t="str">
        <f>IF(INTRO!$E$34&lt;&gt;0,INTRO!$E$34,"")</f>
        <v>Angola</v>
      </c>
      <c r="B146" s="128" t="s">
        <v>268</v>
      </c>
      <c r="C146" s="129" t="s">
        <v>271</v>
      </c>
      <c r="D146" s="130">
        <v>54873</v>
      </c>
      <c r="E146" s="20">
        <f>IF(INTRO!$E$48="","",ROUND($D146*INTRO!$E$48,0))</f>
        <v>8231</v>
      </c>
      <c r="F146" s="20">
        <f>IF(INTRO!$E$49="","",ROUND($D146*INTRO!$E$49,0))</f>
        <v>15364</v>
      </c>
      <c r="G146" s="20">
        <f>IF(INTRO!$E$50="","",ROUND($D146*INTRO!$E$50,0))</f>
        <v>29083</v>
      </c>
      <c r="H146" s="55">
        <v>4</v>
      </c>
      <c r="I146" s="56">
        <v>0</v>
      </c>
      <c r="J146" s="56">
        <v>2</v>
      </c>
      <c r="K146" s="62">
        <v>2</v>
      </c>
      <c r="L146" s="29" t="str">
        <f>IF(INTRO!$E$38="Endemic", IF($H146&gt;0, IF($H146=4,"Unknown", IF($H146=99,"Stopped", $D146)), 0),"Not required")</f>
        <v>Unknown</v>
      </c>
      <c r="M146" s="29">
        <f>IF(INTRO!$E$40="Endemic", IF($I146&gt;0, IF($I146=4,"Unknown",IF($I146=99,"Stopped", $D146)), 0),"Not required")</f>
        <v>0</v>
      </c>
      <c r="N146" s="29">
        <f>IF(INTRO!$E$42="Endemic", IF(AND($J146&gt;1,$J146&lt;5), IF($J146=4, "Unknown", E146+F146), 0),"Not required")</f>
        <v>23595</v>
      </c>
      <c r="O146" s="29">
        <f>IF(INTRO!$E$44="Endemic", IF(AND($K146&gt;0,$K146&lt;5), IF($K146=4,"Unknown", IF($K146=1, $F146*0.33, IF($K146=2, $F146*0.5+$G146*0.2, SUM(F146:G146)))), 0),"Not required")</f>
        <v>13498.6</v>
      </c>
      <c r="P146" s="55"/>
      <c r="Q146" s="56"/>
      <c r="R146" s="56"/>
      <c r="S146" s="62"/>
      <c r="T146" s="59"/>
      <c r="U146" s="100"/>
      <c r="V146" s="102"/>
      <c r="W146" s="102"/>
      <c r="X146" s="138">
        <v>2188</v>
      </c>
      <c r="Y146" s="138" t="s">
        <v>429</v>
      </c>
      <c r="Z146" s="12" t="b">
        <f t="shared" si="2"/>
        <v>0</v>
      </c>
    </row>
    <row r="147" spans="1:26" x14ac:dyDescent="0.25">
      <c r="A147" s="57" t="str">
        <f>IF(INTRO!$E$34&lt;&gt;0,INTRO!$E$34,"")</f>
        <v>Angola</v>
      </c>
      <c r="B147" s="128" t="s">
        <v>268</v>
      </c>
      <c r="C147" s="129" t="s">
        <v>272</v>
      </c>
      <c r="D147" s="130">
        <v>29975</v>
      </c>
      <c r="E147" s="20">
        <f>IF(INTRO!$E$48="","",ROUND($D147*INTRO!$E$48,0))</f>
        <v>4496</v>
      </c>
      <c r="F147" s="20">
        <f>IF(INTRO!$E$49="","",ROUND($D147*INTRO!$E$49,0))</f>
        <v>8393</v>
      </c>
      <c r="G147" s="20">
        <f>IF(INTRO!$E$50="","",ROUND($D147*INTRO!$E$50,0))</f>
        <v>15887</v>
      </c>
      <c r="H147" s="55">
        <v>4</v>
      </c>
      <c r="I147" s="56">
        <v>0</v>
      </c>
      <c r="J147" s="56">
        <v>2</v>
      </c>
      <c r="K147" s="62">
        <v>2</v>
      </c>
      <c r="L147" s="29" t="str">
        <f>IF(INTRO!$E$38="Endemic", IF($H147&gt;0, IF($H147=4,"Unknown", IF($H147=99,"Stopped", $D147)), 0),"Not required")</f>
        <v>Unknown</v>
      </c>
      <c r="M147" s="29">
        <f>IF(INTRO!$E$40="Endemic", IF($I147&gt;0, IF($I147=4,"Unknown",IF($I147=99,"Stopped", $D147)), 0),"Not required")</f>
        <v>0</v>
      </c>
      <c r="N147" s="29">
        <f>IF(INTRO!$E$42="Endemic", IF(AND($J147&gt;1,$J147&lt;5), IF($J147=4, "Unknown", E147+F147), 0),"Not required")</f>
        <v>12889</v>
      </c>
      <c r="O147" s="29">
        <f>IF(INTRO!$E$44="Endemic", IF(AND($K147&gt;0,$K147&lt;5), IF($K147=4,"Unknown", IF($K147=1, $F147*0.33, IF($K147=2, $F147*0.5+$G147*0.2, SUM(F147:G147)))), 0),"Not required")</f>
        <v>7373.9</v>
      </c>
      <c r="P147" s="55"/>
      <c r="Q147" s="56"/>
      <c r="R147" s="56"/>
      <c r="S147" s="62"/>
      <c r="T147" s="59"/>
      <c r="U147" s="100"/>
      <c r="V147" s="102"/>
      <c r="W147" s="102"/>
      <c r="X147" s="1">
        <v>2189</v>
      </c>
      <c r="Y147" s="1" t="s">
        <v>430</v>
      </c>
      <c r="Z147" s="12" t="b">
        <f t="shared" si="2"/>
        <v>1</v>
      </c>
    </row>
    <row r="148" spans="1:26" x14ac:dyDescent="0.25">
      <c r="A148" s="57" t="str">
        <f>IF(INTRO!$E$34&lt;&gt;0,INTRO!$E$34,"")</f>
        <v>Angola</v>
      </c>
      <c r="B148" s="128" t="s">
        <v>273</v>
      </c>
      <c r="C148" s="129" t="s">
        <v>274</v>
      </c>
      <c r="D148" s="130">
        <v>16654</v>
      </c>
      <c r="E148" s="20">
        <f>IF(INTRO!$E$48="","",ROUND($D148*INTRO!$E$48,0))</f>
        <v>2498</v>
      </c>
      <c r="F148" s="20">
        <f>IF(INTRO!$E$49="","",ROUND($D148*INTRO!$E$49,0))</f>
        <v>4663</v>
      </c>
      <c r="G148" s="20">
        <f>IF(INTRO!$E$50="","",ROUND($D148*INTRO!$E$50,0))</f>
        <v>8827</v>
      </c>
      <c r="H148" s="55">
        <v>4</v>
      </c>
      <c r="I148" s="56">
        <v>4</v>
      </c>
      <c r="J148" s="56">
        <v>2</v>
      </c>
      <c r="K148" s="62">
        <v>2</v>
      </c>
      <c r="L148" s="29" t="str">
        <f>IF(INTRO!$E$38="Endemic", IF($H148&gt;0, IF($H148=4,"Unknown", IF($H148=99,"Stopped", $D148)), 0),"Not required")</f>
        <v>Unknown</v>
      </c>
      <c r="M148" s="29" t="str">
        <f>IF(INTRO!$E$40="Endemic", IF($I148&gt;0, IF($I148=4,"Unknown",IF($I148=99,"Stopped", $D148)), 0),"Not required")</f>
        <v>Unknown</v>
      </c>
      <c r="N148" s="29">
        <f>IF(INTRO!$E$42="Endemic", IF(AND($J148&gt;1,$J148&lt;5), IF($J148=4, "Unknown", E148+F148), 0),"Not required")</f>
        <v>7161</v>
      </c>
      <c r="O148" s="29">
        <f>IF(INTRO!$E$44="Endemic", IF(AND($K148&gt;0,$K148&lt;5), IF($K148=4,"Unknown", IF($K148=1, $F148*0.33, IF($K148=2, $F148*0.5+$G148*0.2, SUM(F148:G148)))), 0),"Not required")</f>
        <v>4096.8999999999996</v>
      </c>
      <c r="P148" s="55"/>
      <c r="Q148" s="56"/>
      <c r="R148" s="56"/>
      <c r="S148" s="62">
        <v>1</v>
      </c>
      <c r="T148" s="59" t="s">
        <v>297</v>
      </c>
      <c r="U148" s="100"/>
      <c r="V148" s="102"/>
      <c r="W148" s="102"/>
      <c r="X148" s="1">
        <v>2190</v>
      </c>
      <c r="Y148" s="1" t="s">
        <v>431</v>
      </c>
      <c r="Z148" s="12" t="b">
        <f t="shared" si="2"/>
        <v>1</v>
      </c>
    </row>
    <row r="149" spans="1:26" x14ac:dyDescent="0.25">
      <c r="A149" s="57" t="str">
        <f>IF(INTRO!$E$34&lt;&gt;0,INTRO!$E$34,"")</f>
        <v>Angola</v>
      </c>
      <c r="B149" s="128" t="s">
        <v>273</v>
      </c>
      <c r="C149" s="129" t="s">
        <v>275</v>
      </c>
      <c r="D149" s="130">
        <v>32139</v>
      </c>
      <c r="E149" s="20">
        <f>IF(INTRO!$E$48="","",ROUND($D149*INTRO!$E$48,0))</f>
        <v>4821</v>
      </c>
      <c r="F149" s="20">
        <f>IF(INTRO!$E$49="","",ROUND($D149*INTRO!$E$49,0))</f>
        <v>8999</v>
      </c>
      <c r="G149" s="20">
        <f>IF(INTRO!$E$50="","",ROUND($D149*INTRO!$E$50,0))</f>
        <v>17034</v>
      </c>
      <c r="H149" s="55">
        <v>4</v>
      </c>
      <c r="I149" s="56">
        <v>4</v>
      </c>
      <c r="J149" s="56">
        <v>1</v>
      </c>
      <c r="K149" s="62">
        <v>2</v>
      </c>
      <c r="L149" s="29" t="str">
        <f>IF(INTRO!$E$38="Endemic", IF($H149&gt;0, IF($H149=4,"Unknown", IF($H149=99,"Stopped", $D149)), 0),"Not required")</f>
        <v>Unknown</v>
      </c>
      <c r="M149" s="29" t="str">
        <f>IF(INTRO!$E$40="Endemic", IF($I149&gt;0, IF($I149=4,"Unknown",IF($I149=99,"Stopped", $D149)), 0),"Not required")</f>
        <v>Unknown</v>
      </c>
      <c r="N149" s="29">
        <f>IF(INTRO!$E$42="Endemic", IF(AND($J149&gt;1,$J149&lt;5), IF($J149=4, "Unknown", E149+F149), 0),"Not required")</f>
        <v>0</v>
      </c>
      <c r="O149" s="29">
        <f>IF(INTRO!$E$44="Endemic", IF(AND($K149&gt;0,$K149&lt;5), IF($K149=4,"Unknown", IF($K149=1, $F149*0.33, IF($K149=2, $F149*0.5+$G149*0.2, SUM(F149:G149)))), 0),"Not required")</f>
        <v>7906.3</v>
      </c>
      <c r="P149" s="55"/>
      <c r="Q149" s="56"/>
      <c r="R149" s="56"/>
      <c r="S149" s="62">
        <v>1</v>
      </c>
      <c r="T149" s="59" t="s">
        <v>297</v>
      </c>
      <c r="U149" s="100"/>
      <c r="V149" s="102"/>
      <c r="W149" s="102"/>
      <c r="X149" s="1">
        <v>2191</v>
      </c>
      <c r="Y149" s="1" t="s">
        <v>432</v>
      </c>
      <c r="Z149" s="12" t="b">
        <f t="shared" si="2"/>
        <v>1</v>
      </c>
    </row>
    <row r="150" spans="1:26" x14ac:dyDescent="0.25">
      <c r="A150" s="57" t="str">
        <f>IF(INTRO!$E$34&lt;&gt;0,INTRO!$E$34,"")</f>
        <v>Angola</v>
      </c>
      <c r="B150" s="128" t="s">
        <v>273</v>
      </c>
      <c r="C150" s="129" t="s">
        <v>276</v>
      </c>
      <c r="D150" s="130">
        <v>58353</v>
      </c>
      <c r="E150" s="20">
        <f>IF(INTRO!$E$48="","",ROUND($D150*INTRO!$E$48,0))</f>
        <v>8753</v>
      </c>
      <c r="F150" s="20">
        <f>IF(INTRO!$E$49="","",ROUND($D150*INTRO!$E$49,0))</f>
        <v>16339</v>
      </c>
      <c r="G150" s="20">
        <f>IF(INTRO!$E$50="","",ROUND($D150*INTRO!$E$50,0))</f>
        <v>30927</v>
      </c>
      <c r="H150" s="55">
        <v>4</v>
      </c>
      <c r="I150" s="56">
        <v>4</v>
      </c>
      <c r="J150" s="56">
        <v>3</v>
      </c>
      <c r="K150" s="62">
        <v>1</v>
      </c>
      <c r="L150" s="29" t="str">
        <f>IF(INTRO!$E$38="Endemic", IF($H150&gt;0, IF($H150=4,"Unknown", IF($H150=99,"Stopped", $D150)), 0),"Not required")</f>
        <v>Unknown</v>
      </c>
      <c r="M150" s="29" t="str">
        <f>IF(INTRO!$E$40="Endemic", IF($I150&gt;0, IF($I150=4,"Unknown",IF($I150=99,"Stopped", $D150)), 0),"Not required")</f>
        <v>Unknown</v>
      </c>
      <c r="N150" s="29">
        <f>IF(INTRO!$E$42="Endemic", IF(AND($J150&gt;1,$J150&lt;5), IF($J150=4, "Unknown", E150+F150), 0),"Not required")</f>
        <v>25092</v>
      </c>
      <c r="O150" s="29">
        <f>IF(INTRO!$E$44="Endemic", IF(AND($K150&gt;0,$K150&lt;5), IF($K150=4,"Unknown", IF($K150=1, $F150*0.33, IF($K150=2, $F150*0.5+$G150*0.2, SUM(F150:G150)))), 0),"Not required")</f>
        <v>5391.87</v>
      </c>
      <c r="P150" s="55"/>
      <c r="Q150" s="56"/>
      <c r="R150" s="56"/>
      <c r="S150" s="62">
        <v>1</v>
      </c>
      <c r="T150" s="59" t="s">
        <v>297</v>
      </c>
      <c r="U150" s="100"/>
      <c r="V150" s="102"/>
      <c r="W150" s="102"/>
      <c r="X150" s="1">
        <v>2192</v>
      </c>
      <c r="Y150" s="1" t="s">
        <v>433</v>
      </c>
      <c r="Z150" s="12" t="b">
        <f t="shared" si="2"/>
        <v>1</v>
      </c>
    </row>
    <row r="151" spans="1:26" x14ac:dyDescent="0.25">
      <c r="A151" s="57" t="str">
        <f>IF(INTRO!$E$34&lt;&gt;0,INTRO!$E$34,"")</f>
        <v>Angola</v>
      </c>
      <c r="B151" s="128" t="s">
        <v>273</v>
      </c>
      <c r="C151" s="129" t="s">
        <v>277</v>
      </c>
      <c r="D151" s="130">
        <v>39030</v>
      </c>
      <c r="E151" s="20">
        <f>IF(INTRO!$E$48="","",ROUND($D151*INTRO!$E$48,0))</f>
        <v>5855</v>
      </c>
      <c r="F151" s="20">
        <f>IF(INTRO!$E$49="","",ROUND($D151*INTRO!$E$49,0))</f>
        <v>10928</v>
      </c>
      <c r="G151" s="20">
        <f>IF(INTRO!$E$50="","",ROUND($D151*INTRO!$E$50,0))</f>
        <v>20686</v>
      </c>
      <c r="H151" s="55">
        <v>4</v>
      </c>
      <c r="I151" s="56">
        <v>1</v>
      </c>
      <c r="J151" s="56">
        <v>3</v>
      </c>
      <c r="K151" s="62">
        <v>2</v>
      </c>
      <c r="L151" s="29" t="str">
        <f>IF(INTRO!$E$38="Endemic", IF($H151&gt;0, IF($H151=4,"Unknown", IF($H151=99,"Stopped", $D151)), 0),"Not required")</f>
        <v>Unknown</v>
      </c>
      <c r="M151" s="29">
        <f>IF(INTRO!$E$40="Endemic", IF($I151&gt;0, IF($I151=4,"Unknown",IF($I151=99,"Stopped", $D151)), 0),"Not required")</f>
        <v>39030</v>
      </c>
      <c r="N151" s="29">
        <f>IF(INTRO!$E$42="Endemic", IF(AND($J151&gt;1,$J151&lt;5), IF($J151=4, "Unknown", E151+F151), 0),"Not required")</f>
        <v>16783</v>
      </c>
      <c r="O151" s="29">
        <f>IF(INTRO!$E$44="Endemic", IF(AND($K151&gt;0,$K151&lt;5), IF($K151=4,"Unknown", IF($K151=1, $F151*0.33, IF($K151=2, $F151*0.5+$G151*0.2, SUM(F151:G151)))), 0),"Not required")</f>
        <v>9601.2000000000007</v>
      </c>
      <c r="P151" s="55"/>
      <c r="Q151" s="56"/>
      <c r="R151" s="56"/>
      <c r="S151" s="62">
        <v>1</v>
      </c>
      <c r="T151" s="59" t="s">
        <v>297</v>
      </c>
      <c r="U151" s="100"/>
      <c r="V151" s="102"/>
      <c r="W151" s="102"/>
      <c r="X151" s="1">
        <v>2193</v>
      </c>
      <c r="Y151" s="1" t="s">
        <v>434</v>
      </c>
      <c r="Z151" s="12" t="b">
        <f t="shared" si="2"/>
        <v>1</v>
      </c>
    </row>
    <row r="152" spans="1:26" x14ac:dyDescent="0.25">
      <c r="A152" s="57" t="str">
        <f>IF(INTRO!$E$34&lt;&gt;0,INTRO!$E$34,"")</f>
        <v>Angola</v>
      </c>
      <c r="B152" s="128" t="s">
        <v>273</v>
      </c>
      <c r="C152" s="129" t="s">
        <v>278</v>
      </c>
      <c r="D152" s="130">
        <v>52004</v>
      </c>
      <c r="E152" s="20">
        <f>IF(INTRO!$E$48="","",ROUND($D152*INTRO!$E$48,0))</f>
        <v>7801</v>
      </c>
      <c r="F152" s="20">
        <f>IF(INTRO!$E$49="","",ROUND($D152*INTRO!$E$49,0))</f>
        <v>14561</v>
      </c>
      <c r="G152" s="20">
        <f>IF(INTRO!$E$50="","",ROUND($D152*INTRO!$E$50,0))</f>
        <v>27562</v>
      </c>
      <c r="H152" s="55">
        <v>4</v>
      </c>
      <c r="I152" s="56">
        <v>4</v>
      </c>
      <c r="J152" s="56">
        <v>3</v>
      </c>
      <c r="K152" s="62">
        <v>1</v>
      </c>
      <c r="L152" s="29" t="str">
        <f>IF(INTRO!$E$38="Endemic", IF($H152&gt;0, IF($H152=4,"Unknown", IF($H152=99,"Stopped", $D152)), 0),"Not required")</f>
        <v>Unknown</v>
      </c>
      <c r="M152" s="29" t="str">
        <f>IF(INTRO!$E$40="Endemic", IF($I152&gt;0, IF($I152=4,"Unknown",IF($I152=99,"Stopped", $D152)), 0),"Not required")</f>
        <v>Unknown</v>
      </c>
      <c r="N152" s="29">
        <f>IF(INTRO!$E$42="Endemic", IF(AND($J152&gt;1,$J152&lt;5), IF($J152=4, "Unknown", E152+F152), 0),"Not required")</f>
        <v>22362</v>
      </c>
      <c r="O152" s="29">
        <f>IF(INTRO!$E$44="Endemic", IF(AND($K152&gt;0,$K152&lt;5), IF($K152=4,"Unknown", IF($K152=1, $F152*0.33, IF($K152=2, $F152*0.5+$G152*0.2, SUM(F152:G152)))), 0),"Not required")</f>
        <v>4805.13</v>
      </c>
      <c r="P152" s="55"/>
      <c r="Q152" s="56"/>
      <c r="R152" s="56"/>
      <c r="S152" s="62">
        <v>1</v>
      </c>
      <c r="T152" s="59" t="s">
        <v>297</v>
      </c>
      <c r="U152" s="100"/>
      <c r="V152" s="102"/>
      <c r="W152" s="102"/>
      <c r="X152" s="1">
        <v>2195</v>
      </c>
      <c r="Y152" s="1" t="s">
        <v>435</v>
      </c>
      <c r="Z152" s="12" t="b">
        <f t="shared" si="2"/>
        <v>1</v>
      </c>
    </row>
    <row r="153" spans="1:26" x14ac:dyDescent="0.25">
      <c r="A153" s="57" t="str">
        <f>IF(INTRO!$E$34&lt;&gt;0,INTRO!$E$34,"")</f>
        <v>Angola</v>
      </c>
      <c r="B153" s="128" t="s">
        <v>273</v>
      </c>
      <c r="C153" s="129" t="s">
        <v>279</v>
      </c>
      <c r="D153" s="130">
        <v>63580</v>
      </c>
      <c r="E153" s="20">
        <f>IF(INTRO!$E$48="","",ROUND($D153*INTRO!$E$48,0))</f>
        <v>9537</v>
      </c>
      <c r="F153" s="20">
        <f>IF(INTRO!$E$49="","",ROUND($D153*INTRO!$E$49,0))</f>
        <v>17802</v>
      </c>
      <c r="G153" s="20">
        <f>IF(INTRO!$E$50="","",ROUND($D153*INTRO!$E$50,0))</f>
        <v>33697</v>
      </c>
      <c r="H153" s="55">
        <v>4</v>
      </c>
      <c r="I153" s="56">
        <v>4</v>
      </c>
      <c r="J153" s="56">
        <v>3</v>
      </c>
      <c r="K153" s="62">
        <v>1</v>
      </c>
      <c r="L153" s="29" t="str">
        <f>IF(INTRO!$E$38="Endemic", IF($H153&gt;0, IF($H153=4,"Unknown", IF($H153=99,"Stopped", $D153)), 0),"Not required")</f>
        <v>Unknown</v>
      </c>
      <c r="M153" s="29" t="str">
        <f>IF(INTRO!$E$40="Endemic", IF($I153&gt;0, IF($I153=4,"Unknown",IF($I153=99,"Stopped", $D153)), 0),"Not required")</f>
        <v>Unknown</v>
      </c>
      <c r="N153" s="29">
        <f>IF(INTRO!$E$42="Endemic", IF(AND($J153&gt;1,$J153&lt;5), IF($J153=4, "Unknown", E153+F153), 0),"Not required")</f>
        <v>27339</v>
      </c>
      <c r="O153" s="29">
        <f>IF(INTRO!$E$44="Endemic", IF(AND($K153&gt;0,$K153&lt;5), IF($K153=4,"Unknown", IF($K153=1, $F153*0.33, IF($K153=2, $F153*0.5+$G153*0.2, SUM(F153:G153)))), 0),"Not required")</f>
        <v>5874.66</v>
      </c>
      <c r="P153" s="55"/>
      <c r="Q153" s="56"/>
      <c r="R153" s="56"/>
      <c r="S153" s="62">
        <v>1</v>
      </c>
      <c r="T153" s="59" t="s">
        <v>297</v>
      </c>
      <c r="U153" s="100"/>
      <c r="V153" s="102"/>
      <c r="W153" s="102"/>
      <c r="X153" s="1">
        <v>2194</v>
      </c>
      <c r="Y153" s="1" t="s">
        <v>436</v>
      </c>
      <c r="Z153" s="12" t="b">
        <f t="shared" si="2"/>
        <v>1</v>
      </c>
    </row>
    <row r="154" spans="1:26" x14ac:dyDescent="0.25">
      <c r="A154" s="57" t="str">
        <f>IF(INTRO!$E$34&lt;&gt;0,INTRO!$E$34,"")</f>
        <v>Angola</v>
      </c>
      <c r="B154" s="128" t="s">
        <v>273</v>
      </c>
      <c r="C154" s="129" t="s">
        <v>280</v>
      </c>
      <c r="D154" s="130">
        <v>122320</v>
      </c>
      <c r="E154" s="20">
        <f>IF(INTRO!$E$48="","",ROUND($D154*INTRO!$E$48,0))</f>
        <v>18348</v>
      </c>
      <c r="F154" s="20">
        <f>IF(INTRO!$E$49="","",ROUND($D154*INTRO!$E$49,0))</f>
        <v>34250</v>
      </c>
      <c r="G154" s="20">
        <f>IF(INTRO!$E$50="","",ROUND($D154*INTRO!$E$50,0))</f>
        <v>64830</v>
      </c>
      <c r="H154" s="55">
        <v>4</v>
      </c>
      <c r="I154" s="56">
        <v>4</v>
      </c>
      <c r="J154" s="56">
        <v>3</v>
      </c>
      <c r="K154" s="62">
        <v>1</v>
      </c>
      <c r="L154" s="29" t="str">
        <f>IF(INTRO!$E$38="Endemic", IF($H154&gt;0, IF($H154=4,"Unknown", IF($H154=99,"Stopped", $D154)), 0),"Not required")</f>
        <v>Unknown</v>
      </c>
      <c r="M154" s="29" t="str">
        <f>IF(INTRO!$E$40="Endemic", IF($I154&gt;0, IF($I154=4,"Unknown",IF($I154=99,"Stopped", $D154)), 0),"Not required")</f>
        <v>Unknown</v>
      </c>
      <c r="N154" s="29">
        <f>IF(INTRO!$E$42="Endemic", IF(AND($J154&gt;1,$J154&lt;5), IF($J154=4, "Unknown", E154+F154), 0),"Not required")</f>
        <v>52598</v>
      </c>
      <c r="O154" s="29">
        <f>IF(INTRO!$E$44="Endemic", IF(AND($K154&gt;0,$K154&lt;5), IF($K154=4,"Unknown", IF($K154=1, $F154*0.33, IF($K154=2, $F154*0.5+$G154*0.2, SUM(F154:G154)))), 0),"Not required")</f>
        <v>11302.5</v>
      </c>
      <c r="P154" s="55"/>
      <c r="Q154" s="56"/>
      <c r="R154" s="56"/>
      <c r="S154" s="62">
        <v>1</v>
      </c>
      <c r="T154" s="59" t="s">
        <v>297</v>
      </c>
      <c r="U154" s="100"/>
      <c r="V154" s="102"/>
      <c r="W154" s="102"/>
      <c r="X154" s="1">
        <v>2198</v>
      </c>
      <c r="Y154" s="1" t="s">
        <v>437</v>
      </c>
      <c r="Z154" s="12" t="b">
        <f t="shared" si="2"/>
        <v>1</v>
      </c>
    </row>
    <row r="155" spans="1:26" x14ac:dyDescent="0.25">
      <c r="A155" s="57" t="str">
        <f>IF(INTRO!$E$34&lt;&gt;0,INTRO!$E$34,"")</f>
        <v>Angola</v>
      </c>
      <c r="B155" s="128" t="s">
        <v>273</v>
      </c>
      <c r="C155" s="129" t="s">
        <v>281</v>
      </c>
      <c r="D155" s="130">
        <v>48158</v>
      </c>
      <c r="E155" s="20">
        <f>IF(INTRO!$E$48="","",ROUND($D155*INTRO!$E$48,0))</f>
        <v>7224</v>
      </c>
      <c r="F155" s="20">
        <f>IF(INTRO!$E$49="","",ROUND($D155*INTRO!$E$49,0))</f>
        <v>13484</v>
      </c>
      <c r="G155" s="20">
        <f>IF(INTRO!$E$50="","",ROUND($D155*INTRO!$E$50,0))</f>
        <v>25524</v>
      </c>
      <c r="H155" s="55">
        <v>4</v>
      </c>
      <c r="I155" s="56">
        <v>4</v>
      </c>
      <c r="J155" s="56">
        <v>3</v>
      </c>
      <c r="K155" s="62">
        <v>1</v>
      </c>
      <c r="L155" s="29" t="str">
        <f>IF(INTRO!$E$38="Endemic", IF($H155&gt;0, IF($H155=4,"Unknown", IF($H155=99,"Stopped", $D155)), 0),"Not required")</f>
        <v>Unknown</v>
      </c>
      <c r="M155" s="29" t="str">
        <f>IF(INTRO!$E$40="Endemic", IF($I155&gt;0, IF($I155=4,"Unknown",IF($I155=99,"Stopped", $D155)), 0),"Not required")</f>
        <v>Unknown</v>
      </c>
      <c r="N155" s="29">
        <f>IF(INTRO!$E$42="Endemic", IF(AND($J155&gt;1,$J155&lt;5), IF($J155=4, "Unknown", E155+F155), 0),"Not required")</f>
        <v>20708</v>
      </c>
      <c r="O155" s="29">
        <f>IF(INTRO!$E$44="Endemic", IF(AND($K155&gt;0,$K155&lt;5), IF($K155=4,"Unknown", IF($K155=1, $F155*0.33, IF($K155=2, $F155*0.5+$G155*0.2, SUM(F155:G155)))), 0),"Not required")</f>
        <v>4449.72</v>
      </c>
      <c r="P155" s="55"/>
      <c r="Q155" s="56"/>
      <c r="R155" s="56"/>
      <c r="S155" s="62">
        <v>1</v>
      </c>
      <c r="T155" s="59" t="s">
        <v>297</v>
      </c>
      <c r="U155" s="100"/>
      <c r="V155" s="102"/>
      <c r="W155" s="102"/>
      <c r="X155" s="1">
        <v>2199</v>
      </c>
      <c r="Y155" s="1" t="s">
        <v>438</v>
      </c>
      <c r="Z155" s="12" t="b">
        <f t="shared" si="2"/>
        <v>1</v>
      </c>
    </row>
    <row r="156" spans="1:26" x14ac:dyDescent="0.25">
      <c r="A156" s="57" t="str">
        <f>IF(INTRO!$E$34&lt;&gt;0,INTRO!$E$34,"")</f>
        <v>Angola</v>
      </c>
      <c r="B156" s="128" t="s">
        <v>273</v>
      </c>
      <c r="C156" s="129" t="s">
        <v>282</v>
      </c>
      <c r="D156" s="130">
        <v>41008</v>
      </c>
      <c r="E156" s="20">
        <f>IF(INTRO!$E$48="","",ROUND($D156*INTRO!$E$48,0))</f>
        <v>6151</v>
      </c>
      <c r="F156" s="20">
        <f>IF(INTRO!$E$49="","",ROUND($D156*INTRO!$E$49,0))</f>
        <v>11482</v>
      </c>
      <c r="G156" s="20">
        <f>IF(INTRO!$E$50="","",ROUND($D156*INTRO!$E$50,0))</f>
        <v>21734</v>
      </c>
      <c r="H156" s="55">
        <v>4</v>
      </c>
      <c r="I156" s="56">
        <v>4</v>
      </c>
      <c r="J156" s="56">
        <v>3</v>
      </c>
      <c r="K156" s="62">
        <v>1</v>
      </c>
      <c r="L156" s="29" t="str">
        <f>IF(INTRO!$E$38="Endemic", IF($H156&gt;0, IF($H156=4,"Unknown", IF($H156=99,"Stopped", $D156)), 0),"Not required")</f>
        <v>Unknown</v>
      </c>
      <c r="M156" s="29" t="str">
        <f>IF(INTRO!$E$40="Endemic", IF($I156&gt;0, IF($I156=4,"Unknown",IF($I156=99,"Stopped", $D156)), 0),"Not required")</f>
        <v>Unknown</v>
      </c>
      <c r="N156" s="29">
        <f>IF(INTRO!$E$42="Endemic", IF(AND($J156&gt;1,$J156&lt;5), IF($J156=4, "Unknown", E156+F156), 0),"Not required")</f>
        <v>17633</v>
      </c>
      <c r="O156" s="29">
        <f>IF(INTRO!$E$44="Endemic", IF(AND($K156&gt;0,$K156&lt;5), IF($K156=4,"Unknown", IF($K156=1, $F156*0.33, IF($K156=2, $F156*0.5+$G156*0.2, SUM(F156:G156)))), 0),"Not required")</f>
        <v>3789.0600000000004</v>
      </c>
      <c r="P156" s="55"/>
      <c r="Q156" s="56"/>
      <c r="R156" s="56"/>
      <c r="S156" s="62">
        <v>1</v>
      </c>
      <c r="T156" s="59" t="s">
        <v>297</v>
      </c>
      <c r="U156" s="100"/>
      <c r="V156" s="102"/>
      <c r="W156" s="102"/>
      <c r="X156" s="1">
        <v>2200</v>
      </c>
      <c r="Y156" s="1" t="s">
        <v>439</v>
      </c>
      <c r="Z156" s="12" t="b">
        <f t="shared" si="2"/>
        <v>1</v>
      </c>
    </row>
    <row r="157" spans="1:26" x14ac:dyDescent="0.25">
      <c r="A157" s="57" t="str">
        <f>IF(INTRO!$E$34&lt;&gt;0,INTRO!$E$34,"")</f>
        <v>Angola</v>
      </c>
      <c r="B157" s="128" t="s">
        <v>273</v>
      </c>
      <c r="C157" s="129" t="s">
        <v>283</v>
      </c>
      <c r="D157" s="130">
        <v>135489</v>
      </c>
      <c r="E157" s="20">
        <f>IF(INTRO!$E$48="","",ROUND($D157*INTRO!$E$48,0))</f>
        <v>20323</v>
      </c>
      <c r="F157" s="20">
        <f>IF(INTRO!$E$49="","",ROUND($D157*INTRO!$E$49,0))</f>
        <v>37937</v>
      </c>
      <c r="G157" s="20">
        <f>IF(INTRO!$E$50="","",ROUND($D157*INTRO!$E$50,0))</f>
        <v>71809</v>
      </c>
      <c r="H157" s="55">
        <v>4</v>
      </c>
      <c r="I157" s="56">
        <v>1</v>
      </c>
      <c r="J157" s="56">
        <v>3</v>
      </c>
      <c r="K157" s="62">
        <v>2</v>
      </c>
      <c r="L157" s="29" t="str">
        <f>IF(INTRO!$E$38="Endemic", IF($H157&gt;0, IF($H157=4,"Unknown", IF($H157=99,"Stopped", $D157)), 0),"Not required")</f>
        <v>Unknown</v>
      </c>
      <c r="M157" s="29">
        <f>IF(INTRO!$E$40="Endemic", IF($I157&gt;0, IF($I157=4,"Unknown",IF($I157=99,"Stopped", $D157)), 0),"Not required")</f>
        <v>135489</v>
      </c>
      <c r="N157" s="29">
        <f>IF(INTRO!$E$42="Endemic", IF(AND($J157&gt;1,$J157&lt;5), IF($J157=4, "Unknown", E157+F157), 0),"Not required")</f>
        <v>58260</v>
      </c>
      <c r="O157" s="29">
        <f>IF(INTRO!$E$44="Endemic", IF(AND($K157&gt;0,$K157&lt;5), IF($K157=4,"Unknown", IF($K157=1, $F157*0.33, IF($K157=2, $F157*0.5+$G157*0.2, SUM(F157:G157)))), 0),"Not required")</f>
        <v>33330.300000000003</v>
      </c>
      <c r="P157" s="55"/>
      <c r="Q157" s="56"/>
      <c r="R157" s="56"/>
      <c r="S157" s="62">
        <v>1</v>
      </c>
      <c r="T157" s="59" t="s">
        <v>297</v>
      </c>
      <c r="U157" s="100"/>
      <c r="V157" s="102"/>
      <c r="W157" s="102"/>
      <c r="X157" s="1">
        <v>2201</v>
      </c>
      <c r="Y157" s="1" t="s">
        <v>440</v>
      </c>
      <c r="Z157" s="12" t="b">
        <f t="shared" si="2"/>
        <v>1</v>
      </c>
    </row>
    <row r="158" spans="1:26" x14ac:dyDescent="0.25">
      <c r="A158" s="57" t="str">
        <f>IF(INTRO!$E$34&lt;&gt;0,INTRO!$E$34,"")</f>
        <v>Angola</v>
      </c>
      <c r="B158" s="128" t="s">
        <v>273</v>
      </c>
      <c r="C158" s="129" t="s">
        <v>284</v>
      </c>
      <c r="D158" s="130">
        <v>35492</v>
      </c>
      <c r="E158" s="20">
        <f>IF(INTRO!$E$48="","",ROUND($D158*INTRO!$E$48,0))</f>
        <v>5324</v>
      </c>
      <c r="F158" s="20">
        <f>IF(INTRO!$E$49="","",ROUND($D158*INTRO!$E$49,0))</f>
        <v>9938</v>
      </c>
      <c r="G158" s="20">
        <f>IF(INTRO!$E$50="","",ROUND($D158*INTRO!$E$50,0))</f>
        <v>18811</v>
      </c>
      <c r="H158" s="55">
        <v>4</v>
      </c>
      <c r="I158" s="56">
        <v>1</v>
      </c>
      <c r="J158" s="56">
        <v>3</v>
      </c>
      <c r="K158" s="62">
        <v>1</v>
      </c>
      <c r="L158" s="29" t="str">
        <f>IF(INTRO!$E$38="Endemic", IF($H158&gt;0, IF($H158=4,"Unknown", IF($H158=99,"Stopped", $D158)), 0),"Not required")</f>
        <v>Unknown</v>
      </c>
      <c r="M158" s="29">
        <f>IF(INTRO!$E$40="Endemic", IF($I158&gt;0, IF($I158=4,"Unknown",IF($I158=99,"Stopped", $D158)), 0),"Not required")</f>
        <v>35492</v>
      </c>
      <c r="N158" s="29">
        <f>IF(INTRO!$E$42="Endemic", IF(AND($J158&gt;1,$J158&lt;5), IF($J158=4, "Unknown", E158+F158), 0),"Not required")</f>
        <v>15262</v>
      </c>
      <c r="O158" s="29">
        <f>IF(INTRO!$E$44="Endemic", IF(AND($K158&gt;0,$K158&lt;5), IF($K158=4,"Unknown", IF($K158=1, $F158*0.33, IF($K158=2, $F158*0.5+$G158*0.2, SUM(F158:G158)))), 0),"Not required")</f>
        <v>3279.54</v>
      </c>
      <c r="P158" s="55"/>
      <c r="Q158" s="56"/>
      <c r="R158" s="56"/>
      <c r="S158" s="62">
        <v>1</v>
      </c>
      <c r="T158" s="59" t="s">
        <v>297</v>
      </c>
      <c r="U158" s="100"/>
      <c r="V158" s="102"/>
      <c r="W158" s="102"/>
      <c r="X158" s="1">
        <v>2202</v>
      </c>
      <c r="Y158" s="1" t="s">
        <v>441</v>
      </c>
      <c r="Z158" s="12" t="b">
        <f t="shared" si="2"/>
        <v>1</v>
      </c>
    </row>
    <row r="159" spans="1:26" x14ac:dyDescent="0.25">
      <c r="A159" s="57" t="str">
        <f>IF(INTRO!$E$34&lt;&gt;0,INTRO!$E$34,"")</f>
        <v>Angola</v>
      </c>
      <c r="B159" s="128" t="s">
        <v>273</v>
      </c>
      <c r="C159" s="129" t="s">
        <v>285</v>
      </c>
      <c r="D159" s="130">
        <v>129396</v>
      </c>
      <c r="E159" s="20">
        <f>IF(INTRO!$E$48="","",ROUND($D159*INTRO!$E$48,0))</f>
        <v>19409</v>
      </c>
      <c r="F159" s="20">
        <f>IF(INTRO!$E$49="","",ROUND($D159*INTRO!$E$49,0))</f>
        <v>36231</v>
      </c>
      <c r="G159" s="20">
        <f>IF(INTRO!$E$50="","",ROUND($D159*INTRO!$E$50,0))</f>
        <v>68580</v>
      </c>
      <c r="H159" s="55">
        <v>4</v>
      </c>
      <c r="I159" s="56">
        <v>4</v>
      </c>
      <c r="J159" s="56">
        <v>3</v>
      </c>
      <c r="K159" s="62">
        <v>1</v>
      </c>
      <c r="L159" s="29" t="str">
        <f>IF(INTRO!$E$38="Endemic", IF($H159&gt;0, IF($H159=4,"Unknown", IF($H159=99,"Stopped", $D159)), 0),"Not required")</f>
        <v>Unknown</v>
      </c>
      <c r="M159" s="29" t="str">
        <f>IF(INTRO!$E$40="Endemic", IF($I159&gt;0, IF($I159=4,"Unknown",IF($I159=99,"Stopped", $D159)), 0),"Not required")</f>
        <v>Unknown</v>
      </c>
      <c r="N159" s="29">
        <f>IF(INTRO!$E$42="Endemic", IF(AND($J159&gt;1,$J159&lt;5), IF($J159=4, "Unknown", E159+F159), 0),"Not required")</f>
        <v>55640</v>
      </c>
      <c r="O159" s="29">
        <f>IF(INTRO!$E$44="Endemic", IF(AND($K159&gt;0,$K159&lt;5), IF($K159=4,"Unknown", IF($K159=1, $F159*0.33, IF($K159=2, $F159*0.5+$G159*0.2, SUM(F159:G159)))), 0),"Not required")</f>
        <v>11956.230000000001</v>
      </c>
      <c r="P159" s="55"/>
      <c r="Q159" s="56"/>
      <c r="R159" s="56"/>
      <c r="S159" s="62">
        <v>1</v>
      </c>
      <c r="T159" s="59" t="s">
        <v>297</v>
      </c>
      <c r="U159" s="100"/>
      <c r="V159" s="102"/>
      <c r="W159" s="102"/>
      <c r="X159" s="1">
        <v>2196</v>
      </c>
      <c r="Y159" s="1" t="s">
        <v>442</v>
      </c>
      <c r="Z159" s="12" t="b">
        <f t="shared" si="2"/>
        <v>1</v>
      </c>
    </row>
    <row r="160" spans="1:26" x14ac:dyDescent="0.25">
      <c r="A160" s="57" t="str">
        <f>IF(INTRO!$E$34&lt;&gt;0,INTRO!$E$34,"")</f>
        <v>Angola</v>
      </c>
      <c r="B160" s="128" t="s">
        <v>273</v>
      </c>
      <c r="C160" s="129" t="s">
        <v>286</v>
      </c>
      <c r="D160" s="130">
        <v>32818</v>
      </c>
      <c r="E160" s="20">
        <f>IF(INTRO!$E$48="","",ROUND($D160*INTRO!$E$48,0))</f>
        <v>4923</v>
      </c>
      <c r="F160" s="20">
        <f>IF(INTRO!$E$49="","",ROUND($D160*INTRO!$E$49,0))</f>
        <v>9189</v>
      </c>
      <c r="G160" s="20">
        <f>IF(INTRO!$E$50="","",ROUND($D160*INTRO!$E$50,0))</f>
        <v>17394</v>
      </c>
      <c r="H160" s="55">
        <v>4</v>
      </c>
      <c r="I160" s="56">
        <v>1</v>
      </c>
      <c r="J160" s="56">
        <v>3</v>
      </c>
      <c r="K160" s="62">
        <v>1</v>
      </c>
      <c r="L160" s="29" t="str">
        <f>IF(INTRO!$E$38="Endemic", IF($H160&gt;0, IF($H160=4,"Unknown", IF($H160=99,"Stopped", $D160)), 0),"Not required")</f>
        <v>Unknown</v>
      </c>
      <c r="M160" s="29">
        <f>IF(INTRO!$E$40="Endemic", IF($I160&gt;0, IF($I160=4,"Unknown",IF($I160=99,"Stopped", $D160)), 0),"Not required")</f>
        <v>32818</v>
      </c>
      <c r="N160" s="29">
        <f>IF(INTRO!$E$42="Endemic", IF(AND($J160&gt;1,$J160&lt;5), IF($J160=4, "Unknown", E160+F160), 0),"Not required")</f>
        <v>14112</v>
      </c>
      <c r="O160" s="29">
        <f>IF(INTRO!$E$44="Endemic", IF(AND($K160&gt;0,$K160&lt;5), IF($K160=4,"Unknown", IF($K160=1, $F160*0.33, IF($K160=2, $F160*0.5+$G160*0.2, SUM(F160:G160)))), 0),"Not required")</f>
        <v>3032.3700000000003</v>
      </c>
      <c r="P160" s="55"/>
      <c r="Q160" s="56"/>
      <c r="R160" s="56"/>
      <c r="S160" s="62">
        <v>1</v>
      </c>
      <c r="T160" s="59" t="s">
        <v>297</v>
      </c>
      <c r="U160" s="100"/>
      <c r="V160" s="102"/>
      <c r="W160" s="102"/>
      <c r="X160" s="1">
        <v>2197</v>
      </c>
      <c r="Y160" s="1" t="s">
        <v>443</v>
      </c>
      <c r="Z160" s="12" t="b">
        <f t="shared" si="2"/>
        <v>1</v>
      </c>
    </row>
    <row r="161" spans="1:26" x14ac:dyDescent="0.25">
      <c r="A161" s="57" t="str">
        <f>IF(INTRO!$E$34&lt;&gt;0,INTRO!$E$34,"")</f>
        <v>Angola</v>
      </c>
      <c r="B161" s="128" t="s">
        <v>273</v>
      </c>
      <c r="C161" s="129" t="s">
        <v>287</v>
      </c>
      <c r="D161" s="130">
        <v>64022</v>
      </c>
      <c r="E161" s="20">
        <f>IF(INTRO!$E$48="","",ROUND($D161*INTRO!$E$48,0))</f>
        <v>9603</v>
      </c>
      <c r="F161" s="20">
        <f>IF(INTRO!$E$49="","",ROUND($D161*INTRO!$E$49,0))</f>
        <v>17926</v>
      </c>
      <c r="G161" s="20">
        <f>IF(INTRO!$E$50="","",ROUND($D161*INTRO!$E$50,0))</f>
        <v>33932</v>
      </c>
      <c r="H161" s="55">
        <v>4</v>
      </c>
      <c r="I161" s="56">
        <v>4</v>
      </c>
      <c r="J161" s="56">
        <v>2</v>
      </c>
      <c r="K161" s="62">
        <v>1</v>
      </c>
      <c r="L161" s="29" t="str">
        <f>IF(INTRO!$E$38="Endemic", IF($H161&gt;0, IF($H161=4,"Unknown", IF($H161=99,"Stopped", $D161)), 0),"Not required")</f>
        <v>Unknown</v>
      </c>
      <c r="M161" s="29" t="str">
        <f>IF(INTRO!$E$40="Endemic", IF($I161&gt;0, IF($I161=4,"Unknown",IF($I161=99,"Stopped", $D161)), 0),"Not required")</f>
        <v>Unknown</v>
      </c>
      <c r="N161" s="29">
        <f>IF(INTRO!$E$42="Endemic", IF(AND($J161&gt;1,$J161&lt;5), IF($J161=4, "Unknown", E161+F161), 0),"Not required")</f>
        <v>27529</v>
      </c>
      <c r="O161" s="29">
        <f>IF(INTRO!$E$44="Endemic", IF(AND($K161&gt;0,$K161&lt;5), IF($K161=4,"Unknown", IF($K161=1, $F161*0.33, IF($K161=2, $F161*0.5+$G161*0.2, SUM(F161:G161)))), 0),"Not required")</f>
        <v>5915.58</v>
      </c>
      <c r="P161" s="55"/>
      <c r="Q161" s="56"/>
      <c r="R161" s="56"/>
      <c r="S161" s="62">
        <v>1</v>
      </c>
      <c r="T161" s="59" t="s">
        <v>297</v>
      </c>
      <c r="U161" s="100"/>
      <c r="V161" s="102"/>
      <c r="W161" s="102"/>
      <c r="X161" s="1">
        <v>2203</v>
      </c>
      <c r="Y161" s="1" t="s">
        <v>444</v>
      </c>
      <c r="Z161" s="12" t="b">
        <f t="shared" si="2"/>
        <v>1</v>
      </c>
    </row>
    <row r="162" spans="1:26" x14ac:dyDescent="0.25">
      <c r="A162" s="57" t="str">
        <f>IF(INTRO!$E$34&lt;&gt;0,INTRO!$E$34,"")</f>
        <v>Angola</v>
      </c>
      <c r="B162" s="128" t="s">
        <v>273</v>
      </c>
      <c r="C162" s="129" t="s">
        <v>288</v>
      </c>
      <c r="D162" s="130">
        <v>62362</v>
      </c>
      <c r="E162" s="20">
        <f>IF(INTRO!$E$48="","",ROUND($D162*INTRO!$E$48,0))</f>
        <v>9354</v>
      </c>
      <c r="F162" s="20">
        <f>IF(INTRO!$E$49="","",ROUND($D162*INTRO!$E$49,0))</f>
        <v>17461</v>
      </c>
      <c r="G162" s="20">
        <f>IF(INTRO!$E$50="","",ROUND($D162*INTRO!$E$50,0))</f>
        <v>33052</v>
      </c>
      <c r="H162" s="55">
        <v>4</v>
      </c>
      <c r="I162" s="56">
        <v>1</v>
      </c>
      <c r="J162" s="56">
        <v>3</v>
      </c>
      <c r="K162" s="62">
        <v>3</v>
      </c>
      <c r="L162" s="29" t="str">
        <f>IF(INTRO!$E$38="Endemic", IF($H162&gt;0, IF($H162=4,"Unknown", IF($H162=99,"Stopped", $D162)), 0),"Not required")</f>
        <v>Unknown</v>
      </c>
      <c r="M162" s="29">
        <f>IF(INTRO!$E$40="Endemic", IF($I162&gt;0, IF($I162=4,"Unknown",IF($I162=99,"Stopped", $D162)), 0),"Not required")</f>
        <v>62362</v>
      </c>
      <c r="N162" s="29">
        <f>IF(INTRO!$E$42="Endemic", IF(AND($J162&gt;1,$J162&lt;5), IF($J162=4, "Unknown", E162+F162), 0),"Not required")</f>
        <v>26815</v>
      </c>
      <c r="O162" s="29">
        <f>IF(INTRO!$E$44="Endemic", IF(AND($K162&gt;0,$K162&lt;5), IF($K162=4,"Unknown", IF($K162=1, $F162*0.33, IF($K162=2, $F162*0.5+$G162*0.2, SUM(F162:G162)))), 0),"Not required")</f>
        <v>50513</v>
      </c>
      <c r="P162" s="55"/>
      <c r="Q162" s="56"/>
      <c r="R162" s="56"/>
      <c r="S162" s="62">
        <v>1</v>
      </c>
      <c r="T162" s="59" t="s">
        <v>297</v>
      </c>
      <c r="U162" s="100"/>
      <c r="V162" s="102"/>
      <c r="W162" s="102"/>
      <c r="X162" s="1">
        <v>2204</v>
      </c>
      <c r="Y162" s="1" t="s">
        <v>445</v>
      </c>
      <c r="Z162" s="12" t="b">
        <f t="shared" si="2"/>
        <v>1</v>
      </c>
    </row>
    <row r="163" spans="1:26" x14ac:dyDescent="0.25">
      <c r="A163" s="57" t="str">
        <f>IF(INTRO!$E$34&lt;&gt;0,INTRO!$E$34,"")</f>
        <v>Angola</v>
      </c>
      <c r="B163" s="128" t="s">
        <v>273</v>
      </c>
      <c r="C163" s="129" t="s">
        <v>273</v>
      </c>
      <c r="D163" s="130">
        <v>493529</v>
      </c>
      <c r="E163" s="20">
        <f>IF(INTRO!$E$48="","",ROUND($D163*INTRO!$E$48,0))</f>
        <v>74029</v>
      </c>
      <c r="F163" s="20">
        <f>IF(INTRO!$E$49="","",ROUND($D163*INTRO!$E$49,0))</f>
        <v>138188</v>
      </c>
      <c r="G163" s="20">
        <f>IF(INTRO!$E$50="","",ROUND($D163*INTRO!$E$50,0))</f>
        <v>261570</v>
      </c>
      <c r="H163" s="55">
        <v>4</v>
      </c>
      <c r="I163" s="56">
        <v>4</v>
      </c>
      <c r="J163" s="56">
        <v>2</v>
      </c>
      <c r="K163" s="62">
        <v>2</v>
      </c>
      <c r="L163" s="29" t="str">
        <f>IF(INTRO!$E$38="Endemic", IF($H163&gt;0, IF($H163=4,"Unknown", IF($H163=99,"Stopped", $D163)), 0),"Not required")</f>
        <v>Unknown</v>
      </c>
      <c r="M163" s="29" t="str">
        <f>IF(INTRO!$E$40="Endemic", IF($I163&gt;0, IF($I163=4,"Unknown",IF($I163=99,"Stopped", $D163)), 0),"Not required")</f>
        <v>Unknown</v>
      </c>
      <c r="N163" s="29">
        <f>IF(INTRO!$E$42="Endemic", IF(AND($J163&gt;1,$J163&lt;5), IF($J163=4, "Unknown", E163+F163), 0),"Not required")</f>
        <v>212217</v>
      </c>
      <c r="O163" s="29">
        <f>IF(INTRO!$E$44="Endemic", IF(AND($K163&gt;0,$K163&lt;5), IF($K163=4,"Unknown", IF($K163=1, $F163*0.33, IF($K163=2, $F163*0.5+$G163*0.2, SUM(F163:G163)))), 0),"Not required")</f>
        <v>121408</v>
      </c>
      <c r="P163" s="55"/>
      <c r="Q163" s="56"/>
      <c r="R163" s="56"/>
      <c r="S163" s="62">
        <v>1</v>
      </c>
      <c r="T163" s="59" t="s">
        <v>297</v>
      </c>
      <c r="U163" s="100"/>
      <c r="V163" s="102"/>
      <c r="W163" s="102"/>
      <c r="X163" s="1">
        <v>2205</v>
      </c>
      <c r="Y163" s="1" t="s">
        <v>446</v>
      </c>
      <c r="Z163" s="12" t="b">
        <f t="shared" si="2"/>
        <v>1</v>
      </c>
    </row>
    <row r="164" spans="1:26" x14ac:dyDescent="0.25">
      <c r="A164" s="57" t="str">
        <f>IF(INTRO!$E$34&lt;&gt;0,INTRO!$E$34,"")</f>
        <v>Angola</v>
      </c>
      <c r="B164" s="128" t="s">
        <v>289</v>
      </c>
      <c r="C164" s="129" t="s">
        <v>290</v>
      </c>
      <c r="D164" s="130">
        <v>64613</v>
      </c>
      <c r="E164" s="20">
        <f>IF(INTRO!$E$48="","",ROUND($D164*INTRO!$E$48,0))</f>
        <v>9692</v>
      </c>
      <c r="F164" s="20">
        <f>IF(INTRO!$E$49="","",ROUND($D164*INTRO!$E$49,0))</f>
        <v>18092</v>
      </c>
      <c r="G164" s="20">
        <f>IF(INTRO!$E$50="","",ROUND($D164*INTRO!$E$50,0))</f>
        <v>34245</v>
      </c>
      <c r="H164" s="55">
        <v>4</v>
      </c>
      <c r="I164" s="56">
        <v>0</v>
      </c>
      <c r="J164" s="56">
        <v>2</v>
      </c>
      <c r="K164" s="62">
        <v>2</v>
      </c>
      <c r="L164" s="29" t="str">
        <f>IF(INTRO!$E$38="Endemic", IF($H164&gt;0, IF($H164=4,"Unknown", IF($H164=99,"Stopped", $D164)), 0),"Not required")</f>
        <v>Unknown</v>
      </c>
      <c r="M164" s="29">
        <f>IF(INTRO!$E$40="Endemic", IF($I164&gt;0, IF($I164=4,"Unknown",IF($I164=99,"Stopped", $D164)), 0),"Not required")</f>
        <v>0</v>
      </c>
      <c r="N164" s="29">
        <f>IF(INTRO!$E$42="Endemic", IF(AND($J164&gt;1,$J164&lt;5), IF($J164=4, "Unknown", E164+F164), 0),"Not required")</f>
        <v>27784</v>
      </c>
      <c r="O164" s="29">
        <f>IF(INTRO!$E$44="Endemic", IF(AND($K164&gt;0,$K164&lt;5), IF($K164=4,"Unknown", IF($K164=1, $F164*0.33, IF($K164=2, $F164*0.5+$G164*0.2, SUM(F164:G164)))), 0),"Not required")</f>
        <v>15895</v>
      </c>
      <c r="P164" s="55"/>
      <c r="Q164" s="56"/>
      <c r="R164" s="56"/>
      <c r="S164" s="62">
        <v>1</v>
      </c>
      <c r="T164" s="59" t="s">
        <v>297</v>
      </c>
      <c r="U164" s="100"/>
      <c r="V164" s="102"/>
      <c r="W164" s="102"/>
      <c r="X164" s="138">
        <v>2206</v>
      </c>
      <c r="Y164" s="138" t="s">
        <v>447</v>
      </c>
      <c r="Z164" s="12" t="b">
        <f t="shared" si="2"/>
        <v>0</v>
      </c>
    </row>
    <row r="165" spans="1:26" x14ac:dyDescent="0.25">
      <c r="A165" s="57" t="str">
        <f>IF(INTRO!$E$34&lt;&gt;0,INTRO!$E$34,"")</f>
        <v>Angola</v>
      </c>
      <c r="B165" s="128" t="s">
        <v>289</v>
      </c>
      <c r="C165" s="129" t="s">
        <v>291</v>
      </c>
      <c r="D165" s="130">
        <v>173850</v>
      </c>
      <c r="E165" s="20">
        <f>IF(INTRO!$E$48="","",ROUND($D165*INTRO!$E$48,0))</f>
        <v>26078</v>
      </c>
      <c r="F165" s="20">
        <f>IF(INTRO!$E$49="","",ROUND($D165*INTRO!$E$49,0))</f>
        <v>48678</v>
      </c>
      <c r="G165" s="20">
        <f>IF(INTRO!$E$50="","",ROUND($D165*INTRO!$E$50,0))</f>
        <v>92141</v>
      </c>
      <c r="H165" s="55">
        <v>4</v>
      </c>
      <c r="I165" s="56">
        <v>0</v>
      </c>
      <c r="J165" s="56">
        <v>1</v>
      </c>
      <c r="K165" s="62">
        <v>2</v>
      </c>
      <c r="L165" s="29" t="str">
        <f>IF(INTRO!$E$38="Endemic", IF($H165&gt;0, IF($H165=4,"Unknown", IF($H165=99,"Stopped", $D165)), 0),"Not required")</f>
        <v>Unknown</v>
      </c>
      <c r="M165" s="29">
        <f>IF(INTRO!$E$40="Endemic", IF($I165&gt;0, IF($I165=4,"Unknown",IF($I165=99,"Stopped", $D165)), 0),"Not required")</f>
        <v>0</v>
      </c>
      <c r="N165" s="29">
        <f>IF(INTRO!$E$42="Endemic", IF(AND($J165&gt;1,$J165&lt;5), IF($J165=4, "Unknown", E165+F165), 0),"Not required")</f>
        <v>0</v>
      </c>
      <c r="O165" s="29">
        <f>IF(INTRO!$E$44="Endemic", IF(AND($K165&gt;0,$K165&lt;5), IF($K165=4,"Unknown", IF($K165=1, $F165*0.33, IF($K165=2, $F165*0.5+$G165*0.2, SUM(F165:G165)))), 0),"Not required")</f>
        <v>42767.199999999997</v>
      </c>
      <c r="P165" s="55"/>
      <c r="Q165" s="56"/>
      <c r="R165" s="56"/>
      <c r="S165" s="62">
        <v>1</v>
      </c>
      <c r="T165" s="59" t="s">
        <v>297</v>
      </c>
      <c r="U165" s="100"/>
      <c r="V165" s="102"/>
      <c r="W165" s="102"/>
      <c r="X165" s="138">
        <v>2207</v>
      </c>
      <c r="Y165" s="138" t="s">
        <v>448</v>
      </c>
      <c r="Z165" s="12" t="b">
        <f t="shared" si="2"/>
        <v>0</v>
      </c>
    </row>
    <row r="166" spans="1:26" x14ac:dyDescent="0.25">
      <c r="A166" s="57" t="str">
        <f>IF(INTRO!$E$34&lt;&gt;0,INTRO!$E$34,"")</f>
        <v>Angola</v>
      </c>
      <c r="B166" s="128" t="s">
        <v>289</v>
      </c>
      <c r="C166" s="129" t="s">
        <v>292</v>
      </c>
      <c r="D166" s="130">
        <v>22826</v>
      </c>
      <c r="E166" s="20">
        <f>IF(INTRO!$E$48="","",ROUND($D166*INTRO!$E$48,0))</f>
        <v>3424</v>
      </c>
      <c r="F166" s="20">
        <f>IF(INTRO!$E$49="","",ROUND($D166*INTRO!$E$49,0))</f>
        <v>6391</v>
      </c>
      <c r="G166" s="20">
        <f>IF(INTRO!$E$50="","",ROUND($D166*INTRO!$E$50,0))</f>
        <v>12098</v>
      </c>
      <c r="H166" s="55">
        <v>4</v>
      </c>
      <c r="I166" s="56">
        <v>0</v>
      </c>
      <c r="J166" s="56">
        <v>2</v>
      </c>
      <c r="K166" s="62">
        <v>2</v>
      </c>
      <c r="L166" s="29" t="str">
        <f>IF(INTRO!$E$38="Endemic", IF($H166&gt;0, IF($H166=4,"Unknown", IF($H166=99,"Stopped", $D166)), 0),"Not required")</f>
        <v>Unknown</v>
      </c>
      <c r="M166" s="29">
        <f>IF(INTRO!$E$40="Endemic", IF($I166&gt;0, IF($I166=4,"Unknown",IF($I166=99,"Stopped", $D166)), 0),"Not required")</f>
        <v>0</v>
      </c>
      <c r="N166" s="29">
        <f>IF(INTRO!$E$42="Endemic", IF(AND($J166&gt;1,$J166&lt;5), IF($J166=4, "Unknown", E166+F166), 0),"Not required")</f>
        <v>9815</v>
      </c>
      <c r="O166" s="29">
        <f>IF(INTRO!$E$44="Endemic", IF(AND($K166&gt;0,$K166&lt;5), IF($K166=4,"Unknown", IF($K166=1, $F166*0.33, IF($K166=2, $F166*0.5+$G166*0.2, SUM(F166:G166)))), 0),"Not required")</f>
        <v>5615.1</v>
      </c>
      <c r="P166" s="55"/>
      <c r="Q166" s="56"/>
      <c r="R166" s="56"/>
      <c r="S166" s="62">
        <v>1</v>
      </c>
      <c r="T166" s="59" t="s">
        <v>297</v>
      </c>
      <c r="U166" s="100"/>
      <c r="V166" s="102"/>
      <c r="W166" s="102"/>
      <c r="X166" s="1">
        <v>2208</v>
      </c>
      <c r="Y166" s="1" t="s">
        <v>449</v>
      </c>
      <c r="Z166" s="12" t="b">
        <f t="shared" si="2"/>
        <v>1</v>
      </c>
    </row>
    <row r="167" spans="1:26" x14ac:dyDescent="0.25">
      <c r="A167" s="57" t="str">
        <f>IF(INTRO!$E$34&lt;&gt;0,INTRO!$E$34,"")</f>
        <v>Angola</v>
      </c>
      <c r="B167" s="128" t="s">
        <v>289</v>
      </c>
      <c r="C167" s="129" t="s">
        <v>293</v>
      </c>
      <c r="D167" s="130">
        <v>44440</v>
      </c>
      <c r="E167" s="20">
        <f>IF(INTRO!$E$48="","",ROUND($D167*INTRO!$E$48,0))</f>
        <v>6666</v>
      </c>
      <c r="F167" s="20">
        <f>IF(INTRO!$E$49="","",ROUND($D167*INTRO!$E$49,0))</f>
        <v>12443</v>
      </c>
      <c r="G167" s="20">
        <f>IF(INTRO!$E$50="","",ROUND($D167*INTRO!$E$50,0))</f>
        <v>23553</v>
      </c>
      <c r="H167" s="55">
        <v>4</v>
      </c>
      <c r="I167" s="56">
        <v>0</v>
      </c>
      <c r="J167" s="56">
        <v>1</v>
      </c>
      <c r="K167" s="62">
        <v>2</v>
      </c>
      <c r="L167" s="29" t="str">
        <f>IF(INTRO!$E$38="Endemic", IF($H167&gt;0, IF($H167=4,"Unknown", IF($H167=99,"Stopped", $D167)), 0),"Not required")</f>
        <v>Unknown</v>
      </c>
      <c r="M167" s="29">
        <f>IF(INTRO!$E$40="Endemic", IF($I167&gt;0, IF($I167=4,"Unknown",IF($I167=99,"Stopped", $D167)), 0),"Not required")</f>
        <v>0</v>
      </c>
      <c r="N167" s="29">
        <f>IF(INTRO!$E$42="Endemic", IF(AND($J167&gt;1,$J167&lt;5), IF($J167=4, "Unknown", E167+F167), 0),"Not required")</f>
        <v>0</v>
      </c>
      <c r="O167" s="29">
        <f>IF(INTRO!$E$44="Endemic", IF(AND($K167&gt;0,$K167&lt;5), IF($K167=4,"Unknown", IF($K167=1, $F167*0.33, IF($K167=2, $F167*0.5+$G167*0.2, SUM(F167:G167)))), 0),"Not required")</f>
        <v>10932.1</v>
      </c>
      <c r="P167" s="55"/>
      <c r="Q167" s="56"/>
      <c r="R167" s="56"/>
      <c r="S167" s="62">
        <v>1</v>
      </c>
      <c r="T167" s="59" t="s">
        <v>297</v>
      </c>
      <c r="U167" s="100"/>
      <c r="V167" s="102"/>
      <c r="W167" s="102"/>
      <c r="X167" s="138">
        <v>2209</v>
      </c>
      <c r="Y167" s="138" t="s">
        <v>450</v>
      </c>
      <c r="Z167" s="12" t="b">
        <f t="shared" si="2"/>
        <v>0</v>
      </c>
    </row>
    <row r="168" spans="1:26" x14ac:dyDescent="0.25">
      <c r="A168" s="57" t="str">
        <f>IF(INTRO!$E$34&lt;&gt;0,INTRO!$E$34,"")</f>
        <v>Angola</v>
      </c>
      <c r="B168" s="128" t="s">
        <v>289</v>
      </c>
      <c r="C168" s="129" t="s">
        <v>294</v>
      </c>
      <c r="D168" s="130">
        <v>218193</v>
      </c>
      <c r="E168" s="20">
        <f>IF(INTRO!$E$48="","",ROUND($D168*INTRO!$E$48,0))</f>
        <v>32729</v>
      </c>
      <c r="F168" s="20">
        <f>IF(INTRO!$E$49="","",ROUND($D168*INTRO!$E$49,0))</f>
        <v>61094</v>
      </c>
      <c r="G168" s="20">
        <f>IF(INTRO!$E$50="","",ROUND($D168*INTRO!$E$50,0))</f>
        <v>115642</v>
      </c>
      <c r="H168" s="55">
        <v>4</v>
      </c>
      <c r="I168" s="56">
        <v>0</v>
      </c>
      <c r="J168" s="56">
        <v>2</v>
      </c>
      <c r="K168" s="62">
        <v>1</v>
      </c>
      <c r="L168" s="29" t="str">
        <f>IF(INTRO!$E$38="Endemic", IF($H168&gt;0, IF($H168=4,"Unknown", IF($H168=99,"Stopped", $D168)), 0),"Not required")</f>
        <v>Unknown</v>
      </c>
      <c r="M168" s="29">
        <f>IF(INTRO!$E$40="Endemic", IF($I168&gt;0, IF($I168=4,"Unknown",IF($I168=99,"Stopped", $D168)), 0),"Not required")</f>
        <v>0</v>
      </c>
      <c r="N168" s="29">
        <f>IF(INTRO!$E$42="Endemic", IF(AND($J168&gt;1,$J168&lt;5), IF($J168=4, "Unknown", E168+F168), 0),"Not required")</f>
        <v>93823</v>
      </c>
      <c r="O168" s="29">
        <f>IF(INTRO!$E$44="Endemic", IF(AND($K168&gt;0,$K168&lt;5), IF($K168=4,"Unknown", IF($K168=1, $F168*0.33, IF($K168=2, $F168*0.5+$G168*0.2, SUM(F168:G168)))), 0),"Not required")</f>
        <v>20161.02</v>
      </c>
      <c r="P168" s="55"/>
      <c r="Q168" s="56"/>
      <c r="R168" s="56"/>
      <c r="S168" s="62">
        <v>1</v>
      </c>
      <c r="T168" s="59" t="s">
        <v>297</v>
      </c>
      <c r="U168" s="100"/>
      <c r="V168" s="102"/>
      <c r="W168" s="102"/>
      <c r="X168" s="1">
        <v>2210</v>
      </c>
      <c r="Y168" s="1" t="s">
        <v>451</v>
      </c>
      <c r="Z168" s="12" t="b">
        <f t="shared" si="2"/>
        <v>1</v>
      </c>
    </row>
    <row r="169" spans="1:26" x14ac:dyDescent="0.25">
      <c r="A169" s="57" t="str">
        <f>IF(INTRO!$E$34&lt;&gt;0,INTRO!$E$34,"")</f>
        <v>Angola</v>
      </c>
      <c r="B169" s="128" t="s">
        <v>289</v>
      </c>
      <c r="C169" s="129" t="s">
        <v>295</v>
      </c>
      <c r="D169" s="130">
        <v>53303</v>
      </c>
      <c r="E169" s="20">
        <f>IF(INTRO!$E$48="","",ROUND($D169*INTRO!$E$48,0))</f>
        <v>7995</v>
      </c>
      <c r="F169" s="20">
        <f>IF(INTRO!$E$49="","",ROUND($D169*INTRO!$E$49,0))</f>
        <v>14925</v>
      </c>
      <c r="G169" s="20">
        <f>IF(INTRO!$E$50="","",ROUND($D169*INTRO!$E$50,0))</f>
        <v>28251</v>
      </c>
      <c r="H169" s="55">
        <v>4</v>
      </c>
      <c r="I169" s="56">
        <v>0</v>
      </c>
      <c r="J169" s="56">
        <v>2</v>
      </c>
      <c r="K169" s="62">
        <v>1</v>
      </c>
      <c r="L169" s="29" t="str">
        <f>IF(INTRO!$E$38="Endemic", IF($H169&gt;0, IF($H169=4,"Unknown", IF($H169=99,"Stopped", $D169)), 0),"Not required")</f>
        <v>Unknown</v>
      </c>
      <c r="M169" s="29">
        <f>IF(INTRO!$E$40="Endemic", IF($I169&gt;0, IF($I169=4,"Unknown",IF($I169=99,"Stopped", $D169)), 0),"Not required")</f>
        <v>0</v>
      </c>
      <c r="N169" s="29">
        <f>IF(INTRO!$E$42="Endemic", IF(AND($J169&gt;1,$J169&lt;5), IF($J169=4, "Unknown", E169+F169), 0),"Not required")</f>
        <v>22920</v>
      </c>
      <c r="O169" s="29">
        <f>IF(INTRO!$E$44="Endemic", IF(AND($K169&gt;0,$K169&lt;5), IF($K169=4,"Unknown", IF($K169=1, $F169*0.33, IF($K169=2, $F169*0.5+$G169*0.2, SUM(F169:G169)))), 0),"Not required")</f>
        <v>4925.25</v>
      </c>
      <c r="P169" s="55"/>
      <c r="Q169" s="56"/>
      <c r="R169" s="56"/>
      <c r="S169" s="62">
        <v>1</v>
      </c>
      <c r="T169" s="59" t="s">
        <v>297</v>
      </c>
      <c r="U169" s="100"/>
      <c r="V169" s="102"/>
      <c r="W169" s="102"/>
      <c r="X169" s="1">
        <v>2211</v>
      </c>
      <c r="Y169" s="1" t="s">
        <v>452</v>
      </c>
      <c r="Z169" s="12" t="b">
        <f t="shared" si="2"/>
        <v>1</v>
      </c>
    </row>
    <row r="170" spans="1:26" x14ac:dyDescent="0.25">
      <c r="A170"/>
      <c r="B170"/>
      <c r="C170"/>
      <c r="D170"/>
      <c r="E170"/>
      <c r="F170"/>
      <c r="G170"/>
      <c r="H170"/>
      <c r="I170"/>
      <c r="J170"/>
      <c r="K170"/>
      <c r="L170"/>
      <c r="M170"/>
      <c r="N170"/>
      <c r="O170"/>
      <c r="P170"/>
      <c r="Q170"/>
      <c r="R170"/>
      <c r="S170"/>
      <c r="T170"/>
      <c r="U170"/>
      <c r="V170"/>
      <c r="W170"/>
    </row>
    <row r="171" spans="1:26" x14ac:dyDescent="0.25">
      <c r="A171"/>
      <c r="B171"/>
      <c r="C171"/>
      <c r="D171"/>
      <c r="E171"/>
      <c r="F171"/>
      <c r="G171"/>
      <c r="H171"/>
      <c r="I171"/>
      <c r="J171"/>
      <c r="K171"/>
      <c r="L171"/>
      <c r="M171"/>
      <c r="N171"/>
      <c r="O171"/>
      <c r="P171"/>
      <c r="Q171"/>
      <c r="R171"/>
      <c r="S171"/>
      <c r="T171"/>
      <c r="U171"/>
      <c r="V171"/>
      <c r="W171"/>
    </row>
    <row r="172" spans="1:26" x14ac:dyDescent="0.25">
      <c r="A172"/>
      <c r="B172"/>
      <c r="C172"/>
      <c r="D172"/>
      <c r="E172"/>
      <c r="F172"/>
      <c r="G172"/>
      <c r="H172"/>
      <c r="I172"/>
      <c r="J172"/>
      <c r="K172"/>
      <c r="L172"/>
      <c r="M172"/>
      <c r="N172"/>
      <c r="O172"/>
      <c r="P172"/>
      <c r="Q172"/>
      <c r="R172"/>
      <c r="S172"/>
      <c r="T172"/>
      <c r="U172"/>
      <c r="V172"/>
      <c r="W172"/>
    </row>
    <row r="173" spans="1:26" x14ac:dyDescent="0.25">
      <c r="A173"/>
      <c r="B173"/>
      <c r="C173"/>
      <c r="D173"/>
      <c r="E173"/>
      <c r="F173"/>
      <c r="G173"/>
      <c r="H173"/>
      <c r="I173"/>
      <c r="J173"/>
      <c r="K173"/>
      <c r="L173"/>
      <c r="M173"/>
      <c r="N173"/>
      <c r="O173"/>
      <c r="P173"/>
      <c r="Q173"/>
      <c r="R173"/>
      <c r="S173"/>
      <c r="T173"/>
      <c r="U173"/>
      <c r="V173"/>
      <c r="W173"/>
    </row>
    <row r="174" spans="1:26" x14ac:dyDescent="0.25">
      <c r="A174"/>
      <c r="B174"/>
      <c r="C174"/>
      <c r="D174"/>
      <c r="E174"/>
      <c r="F174"/>
      <c r="G174"/>
      <c r="H174"/>
      <c r="I174"/>
      <c r="J174"/>
      <c r="K174"/>
      <c r="L174"/>
      <c r="M174"/>
      <c r="N174"/>
      <c r="O174"/>
      <c r="P174"/>
      <c r="Q174"/>
      <c r="R174"/>
      <c r="S174"/>
      <c r="T174"/>
      <c r="U174"/>
      <c r="V174"/>
      <c r="W174"/>
    </row>
    <row r="175" spans="1:26" x14ac:dyDescent="0.25">
      <c r="A175"/>
      <c r="B175"/>
      <c r="C175"/>
      <c r="D175"/>
      <c r="E175"/>
      <c r="F175"/>
      <c r="G175"/>
      <c r="H175"/>
      <c r="I175"/>
      <c r="J175"/>
      <c r="K175"/>
      <c r="L175"/>
      <c r="M175"/>
      <c r="N175"/>
      <c r="O175"/>
      <c r="P175"/>
      <c r="Q175"/>
      <c r="R175"/>
      <c r="S175"/>
      <c r="T175"/>
      <c r="U175"/>
      <c r="V175"/>
      <c r="W175"/>
    </row>
    <row r="176" spans="1:26" x14ac:dyDescent="0.25">
      <c r="A176"/>
      <c r="B176"/>
      <c r="C176"/>
      <c r="D176"/>
      <c r="E176"/>
      <c r="F176"/>
      <c r="G176"/>
      <c r="H176"/>
      <c r="I176"/>
      <c r="J176"/>
      <c r="K176"/>
      <c r="L176"/>
      <c r="M176"/>
      <c r="N176"/>
      <c r="O176"/>
      <c r="P176"/>
      <c r="Q176"/>
      <c r="R176"/>
      <c r="S176"/>
      <c r="T176"/>
      <c r="U176"/>
      <c r="V176"/>
      <c r="W176"/>
    </row>
    <row r="177" spans="1:23" x14ac:dyDescent="0.25">
      <c r="A177"/>
      <c r="B177"/>
      <c r="C177"/>
      <c r="D177"/>
      <c r="E177"/>
      <c r="F177"/>
      <c r="G177"/>
      <c r="H177"/>
      <c r="I177"/>
      <c r="J177"/>
      <c r="K177"/>
      <c r="L177"/>
      <c r="M177"/>
      <c r="N177"/>
      <c r="O177"/>
      <c r="P177"/>
      <c r="Q177"/>
      <c r="R177"/>
      <c r="S177"/>
      <c r="T177"/>
      <c r="U177"/>
      <c r="V177"/>
      <c r="W177"/>
    </row>
    <row r="178" spans="1:23" x14ac:dyDescent="0.25">
      <c r="A178"/>
      <c r="B178"/>
      <c r="C178"/>
      <c r="D178"/>
      <c r="E178"/>
      <c r="F178"/>
      <c r="G178"/>
      <c r="H178"/>
      <c r="I178"/>
      <c r="J178"/>
      <c r="K178"/>
      <c r="L178"/>
      <c r="M178"/>
      <c r="N178"/>
      <c r="O178"/>
      <c r="P178"/>
      <c r="Q178"/>
      <c r="R178"/>
      <c r="S178"/>
      <c r="T178"/>
      <c r="U178"/>
      <c r="V178"/>
      <c r="W178"/>
    </row>
    <row r="179" spans="1:23" x14ac:dyDescent="0.25">
      <c r="A179"/>
      <c r="B179"/>
      <c r="C179"/>
      <c r="D179"/>
      <c r="E179"/>
      <c r="F179"/>
      <c r="G179"/>
      <c r="H179"/>
      <c r="I179"/>
      <c r="J179"/>
      <c r="K179"/>
      <c r="L179"/>
      <c r="M179"/>
      <c r="N179"/>
      <c r="O179"/>
      <c r="P179"/>
      <c r="Q179"/>
      <c r="R179"/>
      <c r="S179"/>
      <c r="T179"/>
      <c r="U179"/>
      <c r="V179"/>
      <c r="W179"/>
    </row>
    <row r="180" spans="1:23" x14ac:dyDescent="0.25">
      <c r="A180"/>
      <c r="B180"/>
      <c r="C180"/>
      <c r="D180"/>
      <c r="E180"/>
      <c r="F180"/>
      <c r="G180"/>
      <c r="H180"/>
      <c r="I180"/>
      <c r="J180"/>
      <c r="K180"/>
      <c r="L180"/>
      <c r="M180"/>
      <c r="N180"/>
      <c r="O180"/>
      <c r="P180"/>
      <c r="Q180"/>
      <c r="R180"/>
      <c r="S180"/>
      <c r="T180"/>
      <c r="U180"/>
      <c r="V180"/>
      <c r="W180"/>
    </row>
    <row r="181" spans="1:23" x14ac:dyDescent="0.25">
      <c r="A181"/>
      <c r="B181"/>
      <c r="C181"/>
      <c r="D181"/>
      <c r="E181"/>
      <c r="F181"/>
      <c r="G181"/>
      <c r="H181"/>
      <c r="I181"/>
      <c r="J181"/>
      <c r="K181"/>
      <c r="L181"/>
      <c r="M181"/>
      <c r="N181"/>
      <c r="O181"/>
      <c r="P181"/>
      <c r="Q181"/>
      <c r="R181"/>
      <c r="S181"/>
      <c r="T181"/>
      <c r="U181"/>
      <c r="V181"/>
      <c r="W181"/>
    </row>
    <row r="182" spans="1:23" x14ac:dyDescent="0.25">
      <c r="A182"/>
      <c r="B182"/>
      <c r="C182"/>
      <c r="D182"/>
      <c r="E182"/>
      <c r="F182"/>
      <c r="G182"/>
      <c r="H182"/>
      <c r="I182"/>
      <c r="J182"/>
      <c r="K182"/>
      <c r="L182"/>
      <c r="M182"/>
      <c r="N182"/>
      <c r="O182"/>
      <c r="P182"/>
      <c r="Q182"/>
      <c r="R182"/>
      <c r="S182"/>
      <c r="T182"/>
      <c r="U182"/>
      <c r="V182"/>
      <c r="W182"/>
    </row>
    <row r="183" spans="1:23" x14ac:dyDescent="0.25">
      <c r="A183"/>
      <c r="B183"/>
      <c r="C183"/>
      <c r="D183"/>
      <c r="E183"/>
      <c r="F183"/>
      <c r="G183"/>
      <c r="H183"/>
      <c r="I183"/>
      <c r="J183"/>
      <c r="K183"/>
      <c r="L183"/>
      <c r="M183"/>
      <c r="N183"/>
      <c r="O183"/>
      <c r="P183"/>
      <c r="Q183"/>
      <c r="R183"/>
      <c r="S183"/>
      <c r="T183"/>
      <c r="U183"/>
      <c r="V183"/>
      <c r="W183"/>
    </row>
    <row r="184" spans="1:23" x14ac:dyDescent="0.25">
      <c r="A184"/>
      <c r="B184"/>
      <c r="C184"/>
      <c r="D184"/>
      <c r="E184"/>
      <c r="F184"/>
      <c r="G184"/>
      <c r="H184"/>
      <c r="I184"/>
      <c r="J184"/>
      <c r="K184"/>
      <c r="L184"/>
      <c r="M184"/>
      <c r="N184"/>
      <c r="O184"/>
      <c r="P184"/>
      <c r="Q184"/>
      <c r="R184"/>
      <c r="S184"/>
      <c r="T184"/>
      <c r="U184"/>
      <c r="V184"/>
      <c r="W184"/>
    </row>
    <row r="185" spans="1:23" x14ac:dyDescent="0.25">
      <c r="A185"/>
      <c r="B185"/>
      <c r="C185"/>
      <c r="D185"/>
      <c r="E185"/>
      <c r="F185"/>
      <c r="G185"/>
      <c r="H185"/>
      <c r="I185"/>
      <c r="J185"/>
      <c r="K185"/>
      <c r="L185"/>
      <c r="M185"/>
      <c r="N185"/>
      <c r="O185"/>
      <c r="P185"/>
      <c r="Q185"/>
      <c r="R185"/>
      <c r="S185"/>
      <c r="T185"/>
      <c r="U185"/>
      <c r="V185"/>
      <c r="W185"/>
    </row>
    <row r="186" spans="1:23" x14ac:dyDescent="0.25">
      <c r="A186"/>
      <c r="B186"/>
      <c r="C186"/>
      <c r="D186"/>
      <c r="E186"/>
      <c r="F186"/>
      <c r="G186"/>
      <c r="H186"/>
      <c r="I186"/>
      <c r="J186"/>
      <c r="K186"/>
      <c r="L186"/>
      <c r="M186"/>
      <c r="N186"/>
      <c r="O186"/>
      <c r="P186"/>
      <c r="Q186"/>
      <c r="R186"/>
      <c r="S186"/>
      <c r="T186"/>
      <c r="U186"/>
      <c r="V186"/>
      <c r="W186"/>
    </row>
    <row r="187" spans="1:23" x14ac:dyDescent="0.25">
      <c r="A187"/>
      <c r="B187"/>
      <c r="C187"/>
      <c r="D187"/>
      <c r="E187"/>
      <c r="F187"/>
      <c r="G187"/>
      <c r="H187"/>
      <c r="I187"/>
      <c r="J187"/>
      <c r="K187"/>
      <c r="L187"/>
      <c r="M187"/>
      <c r="N187"/>
      <c r="O187"/>
      <c r="P187"/>
      <c r="Q187"/>
      <c r="R187"/>
      <c r="S187"/>
      <c r="T187"/>
      <c r="U187"/>
      <c r="V187"/>
      <c r="W187"/>
    </row>
    <row r="188" spans="1:23" x14ac:dyDescent="0.25">
      <c r="A188"/>
      <c r="B188"/>
      <c r="C188"/>
      <c r="D188"/>
      <c r="E188"/>
      <c r="F188"/>
      <c r="G188"/>
      <c r="H188"/>
      <c r="I188"/>
      <c r="J188"/>
      <c r="K188"/>
      <c r="L188"/>
      <c r="M188"/>
      <c r="N188"/>
      <c r="O188"/>
      <c r="P188"/>
      <c r="Q188"/>
      <c r="R188"/>
      <c r="S188"/>
      <c r="T188"/>
      <c r="U188"/>
      <c r="V188"/>
      <c r="W188"/>
    </row>
    <row r="189" spans="1:23" x14ac:dyDescent="0.25">
      <c r="A189"/>
      <c r="B189"/>
      <c r="C189"/>
      <c r="D189"/>
      <c r="E189"/>
      <c r="F189"/>
      <c r="G189"/>
      <c r="H189"/>
      <c r="I189"/>
      <c r="J189"/>
      <c r="K189"/>
      <c r="L189"/>
      <c r="M189"/>
      <c r="N189"/>
      <c r="O189"/>
      <c r="P189"/>
      <c r="Q189"/>
      <c r="R189"/>
      <c r="S189"/>
      <c r="T189"/>
      <c r="U189"/>
      <c r="V189"/>
      <c r="W189"/>
    </row>
    <row r="190" spans="1:23" x14ac:dyDescent="0.25">
      <c r="A190"/>
      <c r="B190"/>
      <c r="C190"/>
      <c r="D190"/>
      <c r="E190"/>
      <c r="F190"/>
      <c r="G190"/>
      <c r="H190"/>
      <c r="I190"/>
      <c r="J190"/>
      <c r="K190"/>
      <c r="L190"/>
      <c r="M190"/>
      <c r="N190"/>
      <c r="O190"/>
      <c r="P190"/>
      <c r="Q190"/>
      <c r="R190"/>
      <c r="S190"/>
      <c r="T190"/>
      <c r="U190"/>
      <c r="V190"/>
      <c r="W190"/>
    </row>
    <row r="191" spans="1:23" x14ac:dyDescent="0.25">
      <c r="A191"/>
      <c r="B191"/>
      <c r="C191"/>
      <c r="D191"/>
      <c r="E191"/>
      <c r="F191"/>
      <c r="G191"/>
      <c r="H191"/>
      <c r="I191"/>
      <c r="J191"/>
      <c r="K191"/>
      <c r="L191"/>
      <c r="M191"/>
      <c r="N191"/>
      <c r="O191"/>
      <c r="P191"/>
      <c r="Q191"/>
      <c r="R191"/>
      <c r="S191"/>
      <c r="T191"/>
      <c r="U191"/>
      <c r="V191"/>
      <c r="W191"/>
    </row>
    <row r="192" spans="1:23" x14ac:dyDescent="0.25">
      <c r="A192"/>
      <c r="B192"/>
      <c r="C192"/>
      <c r="D192"/>
      <c r="E192"/>
      <c r="F192"/>
      <c r="G192"/>
      <c r="H192"/>
      <c r="I192"/>
      <c r="J192"/>
      <c r="K192"/>
      <c r="L192"/>
      <c r="M192"/>
      <c r="N192"/>
      <c r="O192"/>
      <c r="P192"/>
      <c r="Q192"/>
      <c r="R192"/>
      <c r="S192"/>
      <c r="T192"/>
      <c r="U192"/>
      <c r="V192"/>
      <c r="W192"/>
    </row>
    <row r="193" spans="1:23" x14ac:dyDescent="0.25">
      <c r="A193"/>
      <c r="B193"/>
      <c r="C193"/>
      <c r="D193"/>
      <c r="E193"/>
      <c r="F193"/>
      <c r="G193"/>
      <c r="H193"/>
      <c r="I193"/>
      <c r="J193"/>
      <c r="K193"/>
      <c r="L193"/>
      <c r="M193"/>
      <c r="N193"/>
      <c r="O193"/>
      <c r="P193"/>
      <c r="Q193"/>
      <c r="R193"/>
      <c r="S193"/>
      <c r="T193"/>
      <c r="U193"/>
      <c r="V193"/>
      <c r="W193"/>
    </row>
    <row r="194" spans="1:23" x14ac:dyDescent="0.25">
      <c r="A194"/>
      <c r="B194"/>
      <c r="C194"/>
      <c r="D194"/>
      <c r="E194"/>
      <c r="F194"/>
      <c r="G194"/>
      <c r="H194"/>
      <c r="I194"/>
      <c r="J194"/>
      <c r="K194"/>
      <c r="L194"/>
      <c r="M194"/>
      <c r="N194"/>
      <c r="O194"/>
      <c r="P194"/>
      <c r="Q194"/>
      <c r="R194"/>
      <c r="S194"/>
      <c r="T194"/>
      <c r="U194"/>
      <c r="V194"/>
      <c r="W194"/>
    </row>
    <row r="195" spans="1:23" x14ac:dyDescent="0.25">
      <c r="A195"/>
      <c r="B195"/>
      <c r="C195"/>
      <c r="D195"/>
      <c r="E195"/>
      <c r="F195"/>
      <c r="G195"/>
      <c r="H195"/>
      <c r="I195"/>
      <c r="J195"/>
      <c r="K195"/>
      <c r="L195"/>
      <c r="M195"/>
      <c r="N195"/>
      <c r="O195"/>
      <c r="P195"/>
      <c r="Q195"/>
      <c r="R195"/>
      <c r="S195"/>
      <c r="T195"/>
      <c r="U195"/>
      <c r="V195"/>
      <c r="W195"/>
    </row>
    <row r="196" spans="1:23" x14ac:dyDescent="0.25">
      <c r="A196"/>
      <c r="B196"/>
      <c r="C196"/>
      <c r="D196"/>
      <c r="E196"/>
      <c r="F196"/>
      <c r="G196"/>
      <c r="H196"/>
      <c r="I196"/>
      <c r="J196"/>
      <c r="K196"/>
      <c r="L196"/>
      <c r="M196"/>
      <c r="N196"/>
      <c r="O196"/>
      <c r="P196"/>
      <c r="Q196"/>
      <c r="R196"/>
      <c r="S196"/>
      <c r="T196"/>
      <c r="U196"/>
      <c r="V196"/>
      <c r="W196"/>
    </row>
    <row r="197" spans="1:23" x14ac:dyDescent="0.25">
      <c r="A197"/>
      <c r="B197"/>
      <c r="C197"/>
      <c r="D197"/>
      <c r="E197"/>
      <c r="F197"/>
      <c r="G197"/>
      <c r="H197"/>
      <c r="I197"/>
      <c r="J197"/>
      <c r="K197"/>
      <c r="L197"/>
      <c r="M197"/>
      <c r="N197"/>
      <c r="O197"/>
      <c r="P197"/>
      <c r="Q197"/>
      <c r="R197"/>
      <c r="S197"/>
      <c r="T197"/>
      <c r="U197"/>
      <c r="V197"/>
      <c r="W197"/>
    </row>
    <row r="198" spans="1:23" x14ac:dyDescent="0.25">
      <c r="A198"/>
      <c r="B198"/>
      <c r="C198"/>
      <c r="D198"/>
      <c r="E198"/>
      <c r="F198"/>
      <c r="G198"/>
      <c r="H198"/>
      <c r="I198"/>
      <c r="J198"/>
      <c r="K198"/>
      <c r="L198"/>
      <c r="M198"/>
      <c r="N198"/>
      <c r="O198"/>
      <c r="P198"/>
      <c r="Q198"/>
      <c r="R198"/>
      <c r="S198"/>
      <c r="T198"/>
      <c r="U198"/>
      <c r="V198"/>
      <c r="W198"/>
    </row>
    <row r="199" spans="1:23" x14ac:dyDescent="0.25">
      <c r="A199"/>
      <c r="B199"/>
      <c r="C199"/>
      <c r="D199"/>
      <c r="E199"/>
      <c r="F199"/>
      <c r="G199"/>
      <c r="H199"/>
      <c r="I199"/>
      <c r="J199"/>
      <c r="K199"/>
      <c r="L199"/>
      <c r="M199"/>
      <c r="N199"/>
      <c r="O199"/>
      <c r="P199"/>
      <c r="Q199"/>
      <c r="R199"/>
      <c r="S199"/>
      <c r="T199"/>
      <c r="U199"/>
      <c r="V199"/>
      <c r="W199"/>
    </row>
    <row r="200" spans="1:23" x14ac:dyDescent="0.25">
      <c r="A200"/>
      <c r="B200"/>
      <c r="C200"/>
      <c r="D200"/>
      <c r="E200"/>
      <c r="F200"/>
      <c r="G200"/>
      <c r="H200"/>
      <c r="I200"/>
      <c r="J200"/>
      <c r="K200"/>
      <c r="L200"/>
      <c r="M200"/>
      <c r="N200"/>
      <c r="O200"/>
      <c r="P200"/>
      <c r="Q200"/>
      <c r="R200"/>
      <c r="S200"/>
      <c r="T200"/>
      <c r="U200"/>
      <c r="V200"/>
      <c r="W200"/>
    </row>
    <row r="201" spans="1:23" x14ac:dyDescent="0.25">
      <c r="A201"/>
      <c r="B201"/>
      <c r="C201"/>
      <c r="D201"/>
      <c r="E201"/>
      <c r="F201"/>
      <c r="G201"/>
      <c r="H201"/>
      <c r="I201"/>
      <c r="J201"/>
      <c r="K201"/>
      <c r="L201"/>
      <c r="M201"/>
      <c r="N201"/>
      <c r="O201"/>
      <c r="P201"/>
      <c r="Q201"/>
      <c r="R201"/>
      <c r="S201"/>
      <c r="T201"/>
      <c r="U201"/>
      <c r="V201"/>
      <c r="W201"/>
    </row>
    <row r="202" spans="1:23" x14ac:dyDescent="0.25">
      <c r="A202"/>
      <c r="B202"/>
      <c r="C202"/>
      <c r="D202"/>
      <c r="E202"/>
      <c r="F202"/>
      <c r="G202"/>
      <c r="H202"/>
      <c r="I202"/>
      <c r="J202"/>
      <c r="K202"/>
      <c r="L202"/>
      <c r="M202"/>
      <c r="N202"/>
      <c r="O202"/>
      <c r="P202"/>
      <c r="Q202"/>
      <c r="R202"/>
      <c r="S202"/>
      <c r="T202"/>
      <c r="U202"/>
      <c r="V202"/>
      <c r="W202"/>
    </row>
    <row r="203" spans="1:23" x14ac:dyDescent="0.25">
      <c r="A203"/>
      <c r="B203"/>
      <c r="C203"/>
      <c r="D203"/>
      <c r="E203"/>
      <c r="F203"/>
      <c r="G203"/>
      <c r="H203"/>
      <c r="I203"/>
      <c r="J203"/>
      <c r="K203"/>
      <c r="L203"/>
      <c r="M203"/>
      <c r="N203"/>
      <c r="O203"/>
      <c r="P203"/>
      <c r="Q203"/>
      <c r="R203"/>
      <c r="S203"/>
      <c r="T203"/>
      <c r="U203"/>
      <c r="V203"/>
      <c r="W203"/>
    </row>
    <row r="204" spans="1:23" x14ac:dyDescent="0.25">
      <c r="A204"/>
      <c r="B204"/>
      <c r="C204"/>
      <c r="D204"/>
      <c r="E204"/>
      <c r="F204"/>
      <c r="G204"/>
      <c r="H204"/>
      <c r="I204"/>
      <c r="J204"/>
      <c r="K204"/>
      <c r="L204"/>
      <c r="M204"/>
      <c r="N204"/>
      <c r="O204"/>
      <c r="P204"/>
      <c r="Q204"/>
      <c r="R204"/>
      <c r="S204"/>
      <c r="T204"/>
      <c r="U204"/>
      <c r="V204"/>
      <c r="W204"/>
    </row>
    <row r="205" spans="1:23" x14ac:dyDescent="0.25">
      <c r="A205"/>
      <c r="B205"/>
      <c r="C205"/>
      <c r="D205"/>
      <c r="E205"/>
      <c r="F205"/>
      <c r="G205"/>
      <c r="H205"/>
      <c r="I205"/>
      <c r="J205"/>
      <c r="K205"/>
      <c r="L205"/>
      <c r="M205"/>
      <c r="N205"/>
      <c r="O205"/>
      <c r="P205"/>
      <c r="Q205"/>
      <c r="R205"/>
      <c r="S205"/>
      <c r="T205"/>
      <c r="U205"/>
      <c r="V205"/>
      <c r="W205"/>
    </row>
    <row r="206" spans="1:23" x14ac:dyDescent="0.25">
      <c r="A206"/>
      <c r="B206"/>
      <c r="C206"/>
      <c r="D206"/>
      <c r="E206"/>
      <c r="F206"/>
      <c r="G206"/>
      <c r="H206"/>
      <c r="I206"/>
      <c r="J206"/>
      <c r="K206"/>
      <c r="L206"/>
      <c r="M206"/>
      <c r="N206"/>
      <c r="O206"/>
      <c r="P206"/>
      <c r="Q206"/>
      <c r="R206"/>
      <c r="S206"/>
      <c r="T206"/>
      <c r="U206"/>
      <c r="V206"/>
      <c r="W206"/>
    </row>
    <row r="207" spans="1:23" x14ac:dyDescent="0.25">
      <c r="A207"/>
      <c r="B207"/>
      <c r="C207"/>
      <c r="D207"/>
      <c r="E207"/>
      <c r="F207"/>
      <c r="G207"/>
      <c r="H207"/>
      <c r="I207"/>
      <c r="J207"/>
      <c r="K207"/>
      <c r="L207"/>
      <c r="M207"/>
      <c r="N207"/>
      <c r="O207"/>
      <c r="P207"/>
      <c r="Q207"/>
      <c r="R207"/>
      <c r="S207"/>
      <c r="T207"/>
      <c r="U207"/>
      <c r="V207"/>
      <c r="W207"/>
    </row>
    <row r="208" spans="1:23" x14ac:dyDescent="0.25">
      <c r="A208"/>
      <c r="B208"/>
      <c r="C208"/>
      <c r="D208"/>
      <c r="E208"/>
      <c r="F208"/>
      <c r="G208"/>
      <c r="H208"/>
      <c r="I208"/>
      <c r="J208"/>
      <c r="K208"/>
      <c r="L208"/>
      <c r="M208"/>
      <c r="N208"/>
      <c r="O208"/>
      <c r="P208"/>
      <c r="Q208"/>
      <c r="R208"/>
      <c r="S208"/>
      <c r="T208"/>
      <c r="U208"/>
      <c r="V208"/>
      <c r="W208"/>
    </row>
    <row r="209" spans="1:23" x14ac:dyDescent="0.25">
      <c r="A209"/>
      <c r="B209"/>
      <c r="C209"/>
      <c r="D209"/>
      <c r="E209"/>
      <c r="F209"/>
      <c r="G209"/>
      <c r="H209"/>
      <c r="I209"/>
      <c r="J209"/>
      <c r="K209"/>
      <c r="L209"/>
      <c r="M209"/>
      <c r="N209"/>
      <c r="O209"/>
      <c r="P209"/>
      <c r="Q209"/>
      <c r="R209"/>
      <c r="S209"/>
      <c r="T209"/>
      <c r="U209"/>
      <c r="V209"/>
      <c r="W209"/>
    </row>
    <row r="210" spans="1:23" x14ac:dyDescent="0.25">
      <c r="A210"/>
      <c r="B210"/>
      <c r="C210"/>
      <c r="D210"/>
      <c r="E210"/>
      <c r="F210"/>
      <c r="G210"/>
      <c r="H210"/>
      <c r="I210"/>
      <c r="J210"/>
      <c r="K210"/>
      <c r="L210"/>
      <c r="M210"/>
      <c r="N210"/>
      <c r="O210"/>
      <c r="P210"/>
      <c r="Q210"/>
      <c r="R210"/>
      <c r="S210"/>
      <c r="T210"/>
      <c r="U210"/>
      <c r="V210"/>
      <c r="W210"/>
    </row>
    <row r="211" spans="1:23" x14ac:dyDescent="0.25">
      <c r="A211"/>
      <c r="B211"/>
      <c r="C211"/>
      <c r="D211"/>
      <c r="E211"/>
      <c r="F211"/>
      <c r="G211"/>
      <c r="H211"/>
      <c r="I211"/>
      <c r="J211"/>
      <c r="K211"/>
      <c r="L211"/>
      <c r="M211"/>
      <c r="N211"/>
      <c r="O211"/>
      <c r="P211"/>
      <c r="Q211"/>
      <c r="R211"/>
      <c r="S211"/>
      <c r="T211"/>
      <c r="U211"/>
      <c r="V211"/>
      <c r="W211"/>
    </row>
    <row r="212" spans="1:23" x14ac:dyDescent="0.25">
      <c r="A212"/>
      <c r="B212"/>
      <c r="C212"/>
      <c r="D212"/>
      <c r="E212"/>
      <c r="F212"/>
      <c r="G212"/>
      <c r="H212"/>
      <c r="I212"/>
      <c r="J212"/>
      <c r="K212"/>
      <c r="L212"/>
      <c r="M212"/>
      <c r="N212"/>
      <c r="O212"/>
      <c r="P212"/>
      <c r="Q212"/>
      <c r="R212"/>
      <c r="S212"/>
      <c r="T212"/>
      <c r="U212"/>
      <c r="V212"/>
      <c r="W212"/>
    </row>
    <row r="213" spans="1:23" x14ac:dyDescent="0.25">
      <c r="A213"/>
      <c r="B213"/>
      <c r="C213"/>
      <c r="D213"/>
      <c r="E213"/>
      <c r="F213"/>
      <c r="G213"/>
      <c r="H213"/>
      <c r="I213"/>
      <c r="J213"/>
      <c r="K213"/>
      <c r="L213"/>
      <c r="M213"/>
      <c r="N213"/>
      <c r="O213"/>
      <c r="P213"/>
      <c r="Q213"/>
      <c r="R213"/>
      <c r="S213"/>
      <c r="T213"/>
      <c r="U213"/>
      <c r="V213"/>
      <c r="W213"/>
    </row>
    <row r="214" spans="1:23" x14ac:dyDescent="0.25">
      <c r="A214"/>
      <c r="B214"/>
      <c r="C214"/>
      <c r="D214"/>
      <c r="E214"/>
      <c r="F214"/>
      <c r="G214"/>
      <c r="H214"/>
      <c r="I214"/>
      <c r="J214"/>
      <c r="K214"/>
      <c r="L214"/>
      <c r="M214"/>
      <c r="N214"/>
      <c r="O214"/>
      <c r="P214"/>
      <c r="Q214"/>
      <c r="R214"/>
      <c r="S214"/>
      <c r="T214"/>
      <c r="U214"/>
      <c r="V214"/>
      <c r="W214"/>
    </row>
    <row r="215" spans="1:23" x14ac:dyDescent="0.25">
      <c r="A215"/>
      <c r="B215"/>
      <c r="C215"/>
      <c r="D215"/>
      <c r="E215"/>
      <c r="F215"/>
      <c r="G215"/>
      <c r="H215"/>
      <c r="I215"/>
      <c r="J215"/>
      <c r="K215"/>
      <c r="L215"/>
      <c r="M215"/>
      <c r="N215"/>
      <c r="O215"/>
      <c r="P215"/>
      <c r="Q215"/>
      <c r="R215"/>
      <c r="S215"/>
      <c r="T215"/>
      <c r="U215"/>
      <c r="V215"/>
      <c r="W215"/>
    </row>
    <row r="216" spans="1:23" x14ac:dyDescent="0.25">
      <c r="A216"/>
      <c r="B216"/>
      <c r="C216"/>
      <c r="D216"/>
      <c r="E216"/>
      <c r="F216"/>
      <c r="G216"/>
      <c r="H216"/>
      <c r="I216"/>
      <c r="J216"/>
      <c r="K216"/>
      <c r="L216"/>
      <c r="M216"/>
      <c r="N216"/>
      <c r="O216"/>
      <c r="P216"/>
      <c r="Q216"/>
      <c r="R216"/>
      <c r="S216"/>
      <c r="T216"/>
      <c r="U216"/>
      <c r="V216"/>
      <c r="W216"/>
    </row>
    <row r="217" spans="1:23" x14ac:dyDescent="0.25">
      <c r="A217"/>
      <c r="B217"/>
      <c r="C217"/>
      <c r="D217"/>
      <c r="E217"/>
      <c r="F217"/>
      <c r="G217"/>
      <c r="H217"/>
      <c r="I217"/>
      <c r="J217"/>
      <c r="K217"/>
      <c r="L217"/>
      <c r="M217"/>
      <c r="N217"/>
      <c r="O217"/>
      <c r="P217"/>
      <c r="Q217"/>
      <c r="R217"/>
      <c r="S217"/>
      <c r="T217"/>
      <c r="U217"/>
      <c r="V217"/>
      <c r="W217"/>
    </row>
    <row r="218" spans="1:23" x14ac:dyDescent="0.25">
      <c r="A218"/>
      <c r="B218"/>
      <c r="C218"/>
      <c r="D218"/>
      <c r="E218"/>
      <c r="F218"/>
      <c r="G218"/>
      <c r="H218"/>
      <c r="I218"/>
      <c r="J218"/>
      <c r="K218"/>
      <c r="L218"/>
      <c r="M218"/>
      <c r="N218"/>
      <c r="O218"/>
      <c r="P218"/>
      <c r="Q218"/>
      <c r="R218"/>
      <c r="S218"/>
      <c r="T218"/>
      <c r="U218"/>
      <c r="V218"/>
      <c r="W218"/>
    </row>
    <row r="219" spans="1:23" x14ac:dyDescent="0.25">
      <c r="A219"/>
      <c r="B219"/>
      <c r="C219"/>
      <c r="D219"/>
      <c r="E219"/>
      <c r="F219"/>
      <c r="G219"/>
      <c r="H219"/>
      <c r="I219"/>
      <c r="J219"/>
      <c r="K219"/>
      <c r="L219"/>
      <c r="M219"/>
      <c r="N219"/>
      <c r="O219"/>
      <c r="P219"/>
      <c r="Q219"/>
      <c r="R219"/>
      <c r="S219"/>
      <c r="T219"/>
      <c r="U219"/>
      <c r="V219"/>
      <c r="W219"/>
    </row>
    <row r="220" spans="1:23" x14ac:dyDescent="0.25">
      <c r="A220"/>
      <c r="B220"/>
      <c r="C220"/>
      <c r="D220"/>
      <c r="E220"/>
      <c r="F220"/>
      <c r="G220"/>
      <c r="H220"/>
      <c r="I220"/>
      <c r="J220"/>
      <c r="K220"/>
      <c r="L220"/>
      <c r="M220"/>
      <c r="N220"/>
      <c r="O220"/>
      <c r="P220"/>
      <c r="Q220"/>
      <c r="R220"/>
      <c r="S220"/>
      <c r="T220"/>
      <c r="U220"/>
      <c r="V220"/>
      <c r="W220"/>
    </row>
    <row r="221" spans="1:23" x14ac:dyDescent="0.25">
      <c r="A221"/>
      <c r="B221"/>
      <c r="C221"/>
      <c r="D221"/>
      <c r="E221"/>
      <c r="F221"/>
      <c r="G221"/>
      <c r="H221"/>
      <c r="I221"/>
      <c r="J221"/>
      <c r="K221"/>
      <c r="L221"/>
      <c r="M221"/>
      <c r="N221"/>
      <c r="O221"/>
      <c r="P221"/>
      <c r="Q221"/>
      <c r="R221"/>
      <c r="S221"/>
      <c r="T221"/>
      <c r="U221"/>
      <c r="V221"/>
      <c r="W221"/>
    </row>
    <row r="222" spans="1:23" x14ac:dyDescent="0.25">
      <c r="A222"/>
      <c r="B222"/>
      <c r="C222"/>
      <c r="D222"/>
      <c r="E222"/>
      <c r="F222"/>
      <c r="G222"/>
      <c r="H222"/>
      <c r="I222"/>
      <c r="J222"/>
      <c r="K222"/>
      <c r="L222"/>
      <c r="M222"/>
      <c r="N222"/>
      <c r="O222"/>
      <c r="P222"/>
      <c r="Q222"/>
      <c r="R222"/>
      <c r="S222"/>
      <c r="T222"/>
      <c r="U222"/>
      <c r="V222"/>
      <c r="W222"/>
    </row>
    <row r="223" spans="1:23" x14ac:dyDescent="0.25">
      <c r="A223"/>
      <c r="B223"/>
      <c r="C223"/>
      <c r="D223"/>
      <c r="E223"/>
      <c r="F223"/>
      <c r="G223"/>
      <c r="H223"/>
      <c r="I223"/>
      <c r="J223"/>
      <c r="K223"/>
      <c r="L223"/>
      <c r="M223"/>
      <c r="N223"/>
      <c r="O223"/>
      <c r="P223"/>
      <c r="Q223"/>
      <c r="R223"/>
      <c r="S223"/>
      <c r="T223"/>
      <c r="U223"/>
      <c r="V223"/>
      <c r="W223"/>
    </row>
    <row r="224" spans="1:23" x14ac:dyDescent="0.25">
      <c r="A224"/>
      <c r="B224"/>
      <c r="C224"/>
      <c r="D224"/>
      <c r="E224"/>
      <c r="F224"/>
      <c r="G224"/>
      <c r="H224"/>
      <c r="I224"/>
      <c r="J224"/>
      <c r="K224"/>
      <c r="L224"/>
      <c r="M224"/>
      <c r="N224"/>
      <c r="O224"/>
      <c r="P224"/>
      <c r="Q224"/>
      <c r="R224"/>
      <c r="S224"/>
      <c r="T224"/>
      <c r="U224"/>
      <c r="V224"/>
      <c r="W224"/>
    </row>
    <row r="225" spans="1:23" x14ac:dyDescent="0.25">
      <c r="A225"/>
      <c r="B225"/>
      <c r="C225"/>
      <c r="D225"/>
      <c r="E225"/>
      <c r="F225"/>
      <c r="G225"/>
      <c r="H225"/>
      <c r="I225"/>
      <c r="J225"/>
      <c r="K225"/>
      <c r="L225"/>
      <c r="M225"/>
      <c r="N225"/>
      <c r="O225"/>
      <c r="P225"/>
      <c r="Q225"/>
      <c r="R225"/>
      <c r="S225"/>
      <c r="T225"/>
      <c r="U225"/>
      <c r="V225"/>
      <c r="W225"/>
    </row>
    <row r="226" spans="1:23" x14ac:dyDescent="0.25">
      <c r="A226"/>
      <c r="B226"/>
      <c r="C226"/>
      <c r="D226"/>
      <c r="E226"/>
      <c r="F226"/>
      <c r="G226"/>
      <c r="H226"/>
      <c r="I226"/>
      <c r="J226"/>
      <c r="K226"/>
      <c r="L226"/>
      <c r="M226"/>
      <c r="N226"/>
      <c r="O226"/>
      <c r="P226"/>
      <c r="Q226"/>
      <c r="R226"/>
      <c r="S226"/>
      <c r="T226"/>
      <c r="U226"/>
      <c r="V226"/>
      <c r="W226"/>
    </row>
    <row r="227" spans="1:23" x14ac:dyDescent="0.25">
      <c r="A227"/>
      <c r="B227"/>
      <c r="C227"/>
      <c r="D227"/>
      <c r="E227"/>
      <c r="F227"/>
      <c r="G227"/>
      <c r="H227"/>
      <c r="I227"/>
      <c r="J227"/>
      <c r="K227"/>
      <c r="L227"/>
      <c r="M227"/>
      <c r="N227"/>
      <c r="O227"/>
      <c r="P227"/>
      <c r="Q227"/>
      <c r="R227"/>
      <c r="S227"/>
      <c r="T227"/>
      <c r="U227"/>
      <c r="V227"/>
      <c r="W227"/>
    </row>
    <row r="228" spans="1:23" x14ac:dyDescent="0.25">
      <c r="A228"/>
      <c r="B228"/>
      <c r="C228"/>
      <c r="D228"/>
      <c r="E228"/>
      <c r="F228"/>
      <c r="G228"/>
      <c r="H228"/>
      <c r="I228"/>
      <c r="J228"/>
      <c r="K228"/>
      <c r="L228"/>
      <c r="M228"/>
      <c r="N228"/>
      <c r="O228"/>
      <c r="P228"/>
      <c r="Q228"/>
      <c r="R228"/>
      <c r="S228"/>
      <c r="T228"/>
      <c r="U228"/>
      <c r="V228"/>
      <c r="W228"/>
    </row>
    <row r="229" spans="1:23" x14ac:dyDescent="0.25">
      <c r="A229"/>
      <c r="B229"/>
      <c r="C229"/>
      <c r="D229"/>
      <c r="E229"/>
      <c r="F229"/>
      <c r="G229"/>
      <c r="H229"/>
      <c r="I229"/>
      <c r="J229"/>
      <c r="K229"/>
      <c r="L229"/>
      <c r="M229"/>
      <c r="N229"/>
      <c r="O229"/>
      <c r="P229"/>
      <c r="Q229"/>
      <c r="R229"/>
      <c r="S229"/>
      <c r="T229"/>
      <c r="U229"/>
      <c r="V229"/>
      <c r="W229"/>
    </row>
    <row r="230" spans="1:23" x14ac:dyDescent="0.25">
      <c r="A230"/>
      <c r="B230"/>
      <c r="C230"/>
      <c r="D230"/>
      <c r="E230"/>
      <c r="F230"/>
      <c r="G230"/>
      <c r="H230"/>
      <c r="I230"/>
      <c r="J230"/>
      <c r="K230"/>
      <c r="L230"/>
      <c r="M230"/>
      <c r="N230"/>
      <c r="O230"/>
      <c r="P230"/>
      <c r="Q230"/>
      <c r="R230"/>
      <c r="S230"/>
      <c r="T230"/>
      <c r="U230"/>
      <c r="V230"/>
      <c r="W230"/>
    </row>
    <row r="231" spans="1:23" x14ac:dyDescent="0.25">
      <c r="A231"/>
      <c r="B231"/>
      <c r="C231"/>
      <c r="D231"/>
      <c r="E231"/>
      <c r="F231"/>
      <c r="G231"/>
      <c r="H231"/>
      <c r="I231"/>
      <c r="J231"/>
      <c r="K231"/>
      <c r="L231"/>
      <c r="M231"/>
      <c r="N231"/>
      <c r="O231"/>
      <c r="P231"/>
      <c r="Q231"/>
      <c r="R231"/>
      <c r="S231"/>
      <c r="T231"/>
      <c r="U231"/>
      <c r="V231"/>
      <c r="W231"/>
    </row>
    <row r="232" spans="1:23" x14ac:dyDescent="0.25">
      <c r="A232"/>
      <c r="B232"/>
      <c r="C232"/>
      <c r="D232"/>
      <c r="E232"/>
      <c r="F232"/>
      <c r="G232"/>
      <c r="H232"/>
      <c r="I232"/>
      <c r="J232"/>
      <c r="K232"/>
      <c r="L232"/>
      <c r="M232"/>
      <c r="N232"/>
      <c r="O232"/>
      <c r="P232"/>
      <c r="Q232"/>
      <c r="R232"/>
      <c r="S232"/>
      <c r="T232"/>
      <c r="U232"/>
      <c r="V232"/>
      <c r="W232"/>
    </row>
    <row r="233" spans="1:23" x14ac:dyDescent="0.25">
      <c r="A233"/>
      <c r="B233"/>
      <c r="C233"/>
      <c r="D233"/>
      <c r="E233"/>
      <c r="F233"/>
      <c r="G233"/>
      <c r="H233"/>
      <c r="I233"/>
      <c r="J233"/>
      <c r="K233"/>
      <c r="L233"/>
      <c r="M233"/>
      <c r="N233"/>
      <c r="O233"/>
      <c r="P233"/>
      <c r="Q233"/>
      <c r="R233"/>
      <c r="S233"/>
      <c r="T233"/>
      <c r="U233"/>
      <c r="V233"/>
      <c r="W233"/>
    </row>
    <row r="234" spans="1:23" x14ac:dyDescent="0.25">
      <c r="A234"/>
      <c r="B234"/>
      <c r="C234"/>
      <c r="D234"/>
      <c r="E234"/>
      <c r="F234"/>
      <c r="G234"/>
      <c r="H234"/>
      <c r="I234"/>
      <c r="J234"/>
      <c r="K234"/>
      <c r="L234"/>
      <c r="M234"/>
      <c r="N234"/>
      <c r="O234"/>
      <c r="P234"/>
      <c r="Q234"/>
      <c r="R234"/>
      <c r="S234"/>
      <c r="T234"/>
      <c r="U234"/>
      <c r="V234"/>
      <c r="W234"/>
    </row>
    <row r="235" spans="1:23" x14ac:dyDescent="0.25">
      <c r="A235"/>
      <c r="B235"/>
      <c r="C235"/>
      <c r="D235"/>
      <c r="E235"/>
      <c r="F235"/>
      <c r="G235"/>
      <c r="H235"/>
      <c r="I235"/>
      <c r="J235"/>
      <c r="K235"/>
      <c r="L235"/>
      <c r="M235"/>
      <c r="N235"/>
      <c r="O235"/>
      <c r="P235"/>
      <c r="Q235"/>
      <c r="R235"/>
      <c r="S235"/>
      <c r="T235"/>
      <c r="U235"/>
      <c r="V235"/>
      <c r="W235"/>
    </row>
    <row r="236" spans="1:23" x14ac:dyDescent="0.25">
      <c r="A236"/>
      <c r="B236"/>
      <c r="C236"/>
      <c r="D236"/>
      <c r="E236"/>
      <c r="F236"/>
      <c r="G236"/>
      <c r="H236"/>
      <c r="I236"/>
      <c r="J236"/>
      <c r="K236"/>
      <c r="L236"/>
      <c r="M236"/>
      <c r="N236"/>
      <c r="O236"/>
      <c r="P236"/>
      <c r="Q236"/>
      <c r="R236"/>
      <c r="S236"/>
      <c r="T236"/>
      <c r="U236"/>
      <c r="V236"/>
      <c r="W236"/>
    </row>
    <row r="237" spans="1:23" x14ac:dyDescent="0.25">
      <c r="A237"/>
      <c r="B237"/>
      <c r="C237"/>
      <c r="D237"/>
      <c r="E237"/>
      <c r="F237"/>
      <c r="G237"/>
      <c r="H237"/>
      <c r="I237"/>
      <c r="J237"/>
      <c r="K237"/>
      <c r="L237"/>
      <c r="M237"/>
      <c r="N237"/>
      <c r="O237"/>
      <c r="P237"/>
      <c r="Q237"/>
      <c r="R237"/>
      <c r="S237"/>
      <c r="T237"/>
      <c r="U237"/>
      <c r="V237"/>
      <c r="W237"/>
    </row>
    <row r="238" spans="1:23" x14ac:dyDescent="0.25">
      <c r="A238"/>
      <c r="B238"/>
      <c r="C238"/>
      <c r="D238"/>
      <c r="E238"/>
      <c r="F238"/>
      <c r="G238"/>
      <c r="H238"/>
      <c r="I238"/>
      <c r="J238"/>
      <c r="K238"/>
      <c r="L238"/>
      <c r="M238"/>
      <c r="N238"/>
      <c r="O238"/>
      <c r="P238"/>
      <c r="Q238"/>
      <c r="R238"/>
      <c r="S238"/>
      <c r="T238"/>
      <c r="U238"/>
      <c r="V238"/>
      <c r="W238"/>
    </row>
    <row r="239" spans="1:23" x14ac:dyDescent="0.25">
      <c r="A239"/>
      <c r="B239"/>
      <c r="C239"/>
      <c r="D239"/>
      <c r="E239"/>
      <c r="F239"/>
      <c r="G239"/>
      <c r="H239"/>
      <c r="I239"/>
      <c r="J239"/>
      <c r="K239"/>
      <c r="L239"/>
      <c r="M239"/>
      <c r="N239"/>
      <c r="O239"/>
      <c r="P239"/>
      <c r="Q239"/>
      <c r="R239"/>
      <c r="S239"/>
      <c r="T239"/>
      <c r="U239"/>
      <c r="V239"/>
      <c r="W239"/>
    </row>
    <row r="240" spans="1:23" x14ac:dyDescent="0.25">
      <c r="A240"/>
      <c r="B240"/>
      <c r="C240"/>
      <c r="D240"/>
      <c r="E240"/>
      <c r="F240"/>
      <c r="G240"/>
      <c r="H240"/>
      <c r="I240"/>
      <c r="J240"/>
      <c r="K240"/>
      <c r="L240"/>
      <c r="M240"/>
      <c r="N240"/>
      <c r="O240"/>
      <c r="P240"/>
      <c r="Q240"/>
      <c r="R240"/>
      <c r="S240"/>
      <c r="T240"/>
      <c r="U240"/>
      <c r="V240"/>
      <c r="W240"/>
    </row>
    <row r="241" spans="1:23" x14ac:dyDescent="0.25">
      <c r="A241"/>
      <c r="B241"/>
      <c r="C241"/>
      <c r="D241"/>
      <c r="E241"/>
      <c r="F241"/>
      <c r="G241"/>
      <c r="H241"/>
      <c r="I241"/>
      <c r="J241"/>
      <c r="K241"/>
      <c r="L241"/>
      <c r="M241"/>
      <c r="N241"/>
      <c r="O241"/>
      <c r="P241"/>
      <c r="Q241"/>
      <c r="R241"/>
      <c r="S241"/>
      <c r="T241"/>
      <c r="U241"/>
      <c r="V241"/>
      <c r="W241"/>
    </row>
    <row r="242" spans="1:23" x14ac:dyDescent="0.25">
      <c r="A242"/>
      <c r="B242"/>
      <c r="C242"/>
      <c r="D242"/>
      <c r="E242"/>
      <c r="F242"/>
      <c r="G242"/>
      <c r="H242"/>
      <c r="I242"/>
      <c r="J242"/>
      <c r="K242"/>
      <c r="L242"/>
      <c r="M242"/>
      <c r="N242"/>
      <c r="O242"/>
      <c r="P242"/>
      <c r="Q242"/>
      <c r="R242"/>
      <c r="S242"/>
      <c r="T242"/>
      <c r="U242"/>
      <c r="V242"/>
      <c r="W242"/>
    </row>
    <row r="243" spans="1:23" x14ac:dyDescent="0.25">
      <c r="A243"/>
      <c r="B243"/>
      <c r="C243"/>
      <c r="D243"/>
      <c r="E243"/>
      <c r="F243"/>
      <c r="G243"/>
      <c r="H243"/>
      <c r="I243"/>
      <c r="J243"/>
      <c r="K243"/>
      <c r="L243"/>
      <c r="M243"/>
      <c r="N243"/>
      <c r="O243"/>
      <c r="P243"/>
      <c r="Q243"/>
      <c r="R243"/>
      <c r="S243"/>
      <c r="T243"/>
      <c r="U243"/>
      <c r="V243"/>
      <c r="W243"/>
    </row>
    <row r="244" spans="1:23" x14ac:dyDescent="0.25">
      <c r="A244"/>
      <c r="B244"/>
      <c r="C244"/>
      <c r="D244"/>
      <c r="E244"/>
      <c r="F244"/>
      <c r="G244"/>
      <c r="H244"/>
      <c r="I244"/>
      <c r="J244"/>
      <c r="K244"/>
      <c r="L244"/>
      <c r="M244"/>
      <c r="N244"/>
      <c r="O244"/>
      <c r="P244"/>
      <c r="Q244"/>
      <c r="R244"/>
      <c r="S244"/>
      <c r="T244"/>
      <c r="U244"/>
      <c r="V244"/>
      <c r="W244"/>
    </row>
    <row r="245" spans="1:23" x14ac:dyDescent="0.25">
      <c r="A245"/>
      <c r="B245"/>
      <c r="C245"/>
      <c r="D245"/>
      <c r="E245"/>
      <c r="F245"/>
      <c r="G245"/>
      <c r="H245"/>
      <c r="I245"/>
      <c r="J245"/>
      <c r="K245"/>
      <c r="L245"/>
      <c r="M245"/>
      <c r="N245"/>
      <c r="O245"/>
      <c r="P245"/>
      <c r="Q245"/>
      <c r="R245"/>
      <c r="S245"/>
      <c r="T245"/>
      <c r="U245"/>
      <c r="V245"/>
      <c r="W245"/>
    </row>
    <row r="246" spans="1:23" x14ac:dyDescent="0.25">
      <c r="A246"/>
      <c r="B246"/>
      <c r="C246"/>
      <c r="D246"/>
      <c r="E246"/>
      <c r="F246"/>
      <c r="G246"/>
      <c r="H246"/>
      <c r="I246"/>
      <c r="J246"/>
      <c r="K246"/>
      <c r="L246"/>
      <c r="M246"/>
      <c r="N246"/>
      <c r="O246"/>
      <c r="P246"/>
      <c r="Q246"/>
      <c r="R246"/>
      <c r="S246"/>
      <c r="T246"/>
      <c r="U246"/>
      <c r="V246"/>
      <c r="W246"/>
    </row>
    <row r="247" spans="1:23" x14ac:dyDescent="0.25">
      <c r="A247"/>
      <c r="B247"/>
      <c r="C247"/>
      <c r="D247"/>
      <c r="E247"/>
      <c r="F247"/>
      <c r="G247"/>
      <c r="H247"/>
      <c r="I247"/>
      <c r="J247"/>
      <c r="K247"/>
      <c r="L247"/>
      <c r="M247"/>
      <c r="N247"/>
      <c r="O247"/>
      <c r="P247"/>
      <c r="Q247"/>
      <c r="R247"/>
      <c r="S247"/>
      <c r="T247"/>
      <c r="U247"/>
      <c r="V247"/>
      <c r="W247"/>
    </row>
    <row r="248" spans="1:23" x14ac:dyDescent="0.25">
      <c r="A248"/>
      <c r="B248"/>
      <c r="C248"/>
      <c r="D248"/>
      <c r="E248"/>
      <c r="F248"/>
      <c r="G248"/>
      <c r="H248"/>
      <c r="I248"/>
      <c r="J248"/>
      <c r="K248"/>
      <c r="L248"/>
      <c r="M248"/>
      <c r="N248"/>
      <c r="O248"/>
      <c r="P248"/>
      <c r="Q248"/>
      <c r="R248"/>
      <c r="S248"/>
      <c r="T248"/>
      <c r="U248"/>
      <c r="V248"/>
      <c r="W248"/>
    </row>
    <row r="249" spans="1:23" x14ac:dyDescent="0.25">
      <c r="A249"/>
      <c r="B249"/>
      <c r="C249"/>
      <c r="D249"/>
      <c r="E249"/>
      <c r="F249"/>
      <c r="G249"/>
      <c r="H249"/>
      <c r="I249"/>
      <c r="J249"/>
      <c r="K249"/>
      <c r="L249"/>
      <c r="M249"/>
      <c r="N249"/>
      <c r="O249"/>
      <c r="P249"/>
      <c r="Q249"/>
      <c r="R249"/>
      <c r="S249"/>
      <c r="T249"/>
      <c r="U249"/>
      <c r="V249"/>
      <c r="W249"/>
    </row>
    <row r="250" spans="1:23" x14ac:dyDescent="0.25">
      <c r="A250"/>
      <c r="B250"/>
      <c r="C250"/>
      <c r="D250"/>
      <c r="E250"/>
      <c r="F250"/>
      <c r="G250"/>
      <c r="H250"/>
      <c r="I250"/>
      <c r="J250"/>
      <c r="K250"/>
      <c r="L250"/>
      <c r="M250"/>
      <c r="N250"/>
      <c r="O250"/>
      <c r="P250"/>
      <c r="Q250"/>
      <c r="R250"/>
      <c r="S250"/>
      <c r="T250"/>
      <c r="U250"/>
      <c r="V250"/>
      <c r="W250"/>
    </row>
    <row r="251" spans="1:23" x14ac:dyDescent="0.25">
      <c r="A251"/>
      <c r="B251"/>
      <c r="C251"/>
      <c r="D251"/>
      <c r="E251"/>
      <c r="F251"/>
      <c r="G251"/>
      <c r="H251"/>
      <c r="I251"/>
      <c r="J251"/>
      <c r="K251"/>
      <c r="L251"/>
      <c r="M251"/>
      <c r="N251"/>
      <c r="O251"/>
      <c r="P251"/>
      <c r="Q251"/>
      <c r="R251"/>
      <c r="S251"/>
      <c r="T251"/>
      <c r="U251"/>
      <c r="V251"/>
      <c r="W251"/>
    </row>
    <row r="252" spans="1:23" x14ac:dyDescent="0.25">
      <c r="A252"/>
      <c r="B252"/>
      <c r="C252"/>
      <c r="D252"/>
      <c r="E252"/>
      <c r="F252"/>
      <c r="G252"/>
      <c r="H252"/>
      <c r="I252"/>
      <c r="J252"/>
      <c r="K252"/>
      <c r="L252"/>
      <c r="M252"/>
      <c r="N252"/>
      <c r="O252"/>
      <c r="P252"/>
      <c r="Q252"/>
      <c r="R252"/>
      <c r="S252"/>
      <c r="T252"/>
      <c r="U252"/>
      <c r="V252"/>
      <c r="W252"/>
    </row>
    <row r="253" spans="1:23" x14ac:dyDescent="0.25">
      <c r="A253"/>
      <c r="B253"/>
      <c r="C253"/>
      <c r="D253"/>
      <c r="E253"/>
      <c r="F253"/>
      <c r="G253"/>
      <c r="H253"/>
      <c r="I253"/>
      <c r="J253"/>
      <c r="K253"/>
      <c r="L253"/>
      <c r="M253"/>
      <c r="N253"/>
      <c r="O253"/>
      <c r="P253"/>
      <c r="Q253"/>
      <c r="R253"/>
      <c r="S253"/>
      <c r="T253"/>
      <c r="U253"/>
      <c r="V253"/>
      <c r="W253"/>
    </row>
    <row r="254" spans="1:23" x14ac:dyDescent="0.25">
      <c r="A254"/>
      <c r="B254"/>
      <c r="C254"/>
      <c r="D254"/>
      <c r="E254"/>
      <c r="F254"/>
      <c r="G254"/>
      <c r="H254"/>
      <c r="I254"/>
      <c r="J254"/>
      <c r="K254"/>
      <c r="L254"/>
      <c r="M254"/>
      <c r="N254"/>
      <c r="O254"/>
      <c r="P254"/>
      <c r="Q254"/>
      <c r="R254"/>
      <c r="S254"/>
      <c r="T254"/>
      <c r="U254"/>
      <c r="V254"/>
      <c r="W254"/>
    </row>
    <row r="255" spans="1:23" x14ac:dyDescent="0.25">
      <c r="A255"/>
      <c r="B255"/>
      <c r="C255"/>
      <c r="D255"/>
      <c r="E255"/>
      <c r="F255"/>
      <c r="G255"/>
      <c r="H255"/>
      <c r="I255"/>
      <c r="J255"/>
      <c r="K255"/>
      <c r="L255"/>
      <c r="M255"/>
      <c r="N255"/>
      <c r="O255"/>
      <c r="P255"/>
      <c r="Q255"/>
      <c r="R255"/>
      <c r="S255"/>
      <c r="T255"/>
      <c r="U255"/>
      <c r="V255"/>
      <c r="W255"/>
    </row>
    <row r="256" spans="1:23" x14ac:dyDescent="0.25">
      <c r="A256"/>
      <c r="B256"/>
      <c r="C256"/>
      <c r="D256"/>
      <c r="E256"/>
      <c r="F256"/>
      <c r="G256"/>
      <c r="H256"/>
      <c r="I256"/>
      <c r="J256"/>
      <c r="K256"/>
      <c r="L256"/>
      <c r="M256"/>
      <c r="N256"/>
      <c r="O256"/>
      <c r="P256"/>
      <c r="Q256"/>
      <c r="R256"/>
      <c r="S256"/>
      <c r="T256"/>
      <c r="U256"/>
      <c r="V256"/>
      <c r="W256"/>
    </row>
    <row r="257" spans="1:23" x14ac:dyDescent="0.25">
      <c r="A257"/>
      <c r="B257"/>
      <c r="C257"/>
      <c r="D257"/>
      <c r="E257"/>
      <c r="F257"/>
      <c r="G257"/>
      <c r="H257"/>
      <c r="I257"/>
      <c r="J257"/>
      <c r="K257"/>
      <c r="L257"/>
      <c r="M257"/>
      <c r="N257"/>
      <c r="O257"/>
      <c r="P257"/>
      <c r="Q257"/>
      <c r="R257"/>
      <c r="S257"/>
      <c r="T257"/>
      <c r="U257"/>
      <c r="V257"/>
      <c r="W257"/>
    </row>
    <row r="258" spans="1:23" x14ac:dyDescent="0.25">
      <c r="A258"/>
      <c r="B258"/>
      <c r="C258"/>
      <c r="D258"/>
      <c r="E258"/>
      <c r="F258"/>
      <c r="G258"/>
      <c r="H258"/>
      <c r="I258"/>
      <c r="J258"/>
      <c r="K258"/>
      <c r="L258"/>
      <c r="M258"/>
      <c r="N258"/>
      <c r="O258"/>
      <c r="P258"/>
      <c r="Q258"/>
      <c r="R258"/>
      <c r="S258"/>
      <c r="T258"/>
      <c r="U258"/>
      <c r="V258"/>
      <c r="W258"/>
    </row>
    <row r="259" spans="1:23" x14ac:dyDescent="0.25">
      <c r="A259"/>
      <c r="B259"/>
      <c r="C259"/>
      <c r="D259"/>
      <c r="E259"/>
      <c r="F259"/>
      <c r="G259"/>
      <c r="H259"/>
      <c r="I259"/>
      <c r="J259"/>
      <c r="K259"/>
      <c r="L259"/>
      <c r="M259"/>
      <c r="N259"/>
      <c r="O259"/>
      <c r="P259"/>
      <c r="Q259"/>
      <c r="R259"/>
      <c r="S259"/>
      <c r="T259"/>
      <c r="U259"/>
      <c r="V259"/>
      <c r="W259"/>
    </row>
    <row r="260" spans="1:23" x14ac:dyDescent="0.25">
      <c r="A260"/>
      <c r="B260"/>
      <c r="C260"/>
      <c r="D260"/>
      <c r="E260"/>
      <c r="F260"/>
      <c r="G260"/>
      <c r="H260"/>
      <c r="I260"/>
      <c r="J260"/>
      <c r="K260"/>
      <c r="L260"/>
      <c r="M260"/>
      <c r="N260"/>
      <c r="O260"/>
      <c r="P260"/>
      <c r="Q260"/>
      <c r="R260"/>
      <c r="S260"/>
      <c r="T260"/>
      <c r="U260"/>
      <c r="V260"/>
      <c r="W260"/>
    </row>
    <row r="261" spans="1:23" x14ac:dyDescent="0.25">
      <c r="A261"/>
      <c r="B261"/>
      <c r="C261"/>
      <c r="D261"/>
      <c r="E261"/>
      <c r="F261"/>
      <c r="G261"/>
      <c r="H261"/>
      <c r="I261"/>
      <c r="J261"/>
      <c r="K261"/>
      <c r="L261"/>
      <c r="M261"/>
      <c r="N261"/>
      <c r="O261"/>
      <c r="P261"/>
      <c r="Q261"/>
      <c r="R261"/>
      <c r="S261"/>
      <c r="T261"/>
      <c r="U261"/>
      <c r="V261"/>
      <c r="W261"/>
    </row>
    <row r="262" spans="1:23" x14ac:dyDescent="0.25">
      <c r="A262"/>
      <c r="B262"/>
      <c r="C262"/>
      <c r="D262"/>
      <c r="E262"/>
      <c r="F262"/>
      <c r="G262"/>
      <c r="H262"/>
      <c r="I262"/>
      <c r="J262"/>
      <c r="K262"/>
      <c r="L262"/>
      <c r="M262"/>
      <c r="N262"/>
      <c r="O262"/>
      <c r="P262"/>
      <c r="Q262"/>
      <c r="R262"/>
      <c r="S262"/>
      <c r="T262"/>
      <c r="U262"/>
      <c r="V262"/>
      <c r="W262"/>
    </row>
    <row r="263" spans="1:23" x14ac:dyDescent="0.25">
      <c r="A263"/>
      <c r="B263"/>
      <c r="C263"/>
      <c r="D263"/>
      <c r="E263"/>
      <c r="F263"/>
      <c r="G263"/>
      <c r="H263"/>
      <c r="I263"/>
      <c r="J263"/>
      <c r="K263"/>
      <c r="L263"/>
      <c r="M263"/>
      <c r="N263"/>
      <c r="O263"/>
      <c r="P263"/>
      <c r="Q263"/>
      <c r="R263"/>
      <c r="S263"/>
      <c r="T263"/>
      <c r="U263"/>
      <c r="V263"/>
      <c r="W263"/>
    </row>
    <row r="264" spans="1:23" x14ac:dyDescent="0.25">
      <c r="A264"/>
      <c r="B264"/>
      <c r="C264"/>
      <c r="D264"/>
      <c r="E264"/>
      <c r="F264"/>
      <c r="G264"/>
      <c r="H264"/>
      <c r="I264"/>
      <c r="J264"/>
      <c r="K264"/>
      <c r="L264"/>
      <c r="M264"/>
      <c r="N264"/>
      <c r="O264"/>
      <c r="P264"/>
      <c r="Q264"/>
      <c r="R264"/>
      <c r="S264"/>
      <c r="T264"/>
      <c r="U264"/>
      <c r="V264"/>
      <c r="W264"/>
    </row>
    <row r="265" spans="1:23" x14ac:dyDescent="0.25">
      <c r="A265"/>
      <c r="B265"/>
      <c r="C265"/>
      <c r="D265"/>
      <c r="E265"/>
      <c r="F265"/>
      <c r="G265"/>
      <c r="H265"/>
      <c r="I265"/>
      <c r="J265"/>
      <c r="K265"/>
      <c r="L265"/>
      <c r="M265"/>
      <c r="N265"/>
      <c r="O265"/>
      <c r="P265"/>
      <c r="Q265"/>
      <c r="R265"/>
      <c r="S265"/>
      <c r="T265"/>
      <c r="U265"/>
      <c r="V265"/>
      <c r="W265"/>
    </row>
    <row r="266" spans="1:23" x14ac:dyDescent="0.25">
      <c r="A266"/>
      <c r="B266"/>
      <c r="C266"/>
      <c r="D266"/>
      <c r="E266"/>
      <c r="F266"/>
      <c r="G266"/>
      <c r="H266"/>
      <c r="I266"/>
      <c r="J266"/>
      <c r="K266"/>
      <c r="L266"/>
      <c r="M266"/>
      <c r="N266"/>
      <c r="O266"/>
      <c r="P266"/>
      <c r="Q266"/>
      <c r="R266"/>
      <c r="S266"/>
      <c r="T266"/>
      <c r="U266"/>
      <c r="V266"/>
      <c r="W266"/>
    </row>
    <row r="267" spans="1:23" x14ac:dyDescent="0.25">
      <c r="A267"/>
      <c r="B267"/>
      <c r="C267"/>
      <c r="D267"/>
      <c r="E267"/>
      <c r="F267"/>
      <c r="G267"/>
      <c r="H267"/>
      <c r="I267"/>
      <c r="J267"/>
      <c r="K267"/>
      <c r="L267"/>
      <c r="M267"/>
      <c r="N267"/>
      <c r="O267"/>
      <c r="P267"/>
      <c r="Q267"/>
      <c r="R267"/>
      <c r="S267"/>
      <c r="T267"/>
      <c r="U267"/>
      <c r="V267"/>
      <c r="W267"/>
    </row>
    <row r="268" spans="1:23" x14ac:dyDescent="0.25">
      <c r="A268"/>
      <c r="B268"/>
      <c r="C268"/>
      <c r="D268"/>
      <c r="E268"/>
      <c r="F268"/>
      <c r="G268"/>
      <c r="H268"/>
      <c r="I268"/>
      <c r="J268"/>
      <c r="K268"/>
      <c r="L268"/>
      <c r="M268"/>
      <c r="N268"/>
      <c r="O268"/>
      <c r="P268"/>
      <c r="Q268"/>
      <c r="R268"/>
      <c r="S268"/>
      <c r="T268"/>
      <c r="U268"/>
      <c r="V268"/>
      <c r="W268"/>
    </row>
    <row r="269" spans="1:23" x14ac:dyDescent="0.25">
      <c r="A269"/>
      <c r="B269"/>
      <c r="C269"/>
      <c r="D269"/>
      <c r="E269"/>
      <c r="F269"/>
      <c r="G269"/>
      <c r="H269"/>
      <c r="I269"/>
      <c r="J269"/>
      <c r="K269"/>
      <c r="L269"/>
      <c r="M269"/>
      <c r="N269"/>
      <c r="O269"/>
      <c r="P269"/>
      <c r="Q269"/>
      <c r="R269"/>
      <c r="S269"/>
      <c r="T269"/>
      <c r="U269"/>
      <c r="V269"/>
      <c r="W269"/>
    </row>
    <row r="270" spans="1:23" x14ac:dyDescent="0.25">
      <c r="A270"/>
      <c r="B270"/>
      <c r="C270"/>
      <c r="D270"/>
      <c r="E270"/>
      <c r="F270"/>
      <c r="G270"/>
      <c r="H270"/>
      <c r="I270"/>
      <c r="J270"/>
      <c r="K270"/>
      <c r="L270"/>
      <c r="M270"/>
      <c r="N270"/>
      <c r="O270"/>
      <c r="P270"/>
      <c r="Q270"/>
      <c r="R270"/>
      <c r="S270"/>
      <c r="T270"/>
      <c r="U270"/>
      <c r="V270"/>
      <c r="W270"/>
    </row>
    <row r="271" spans="1:23" x14ac:dyDescent="0.25">
      <c r="A271"/>
      <c r="B271"/>
      <c r="C271"/>
      <c r="D271"/>
      <c r="E271"/>
      <c r="F271"/>
      <c r="G271"/>
      <c r="H271"/>
      <c r="I271"/>
      <c r="J271"/>
      <c r="K271"/>
      <c r="L271"/>
      <c r="M271"/>
      <c r="N271"/>
      <c r="O271"/>
      <c r="P271"/>
      <c r="Q271"/>
      <c r="R271"/>
      <c r="S271"/>
      <c r="T271"/>
      <c r="U271"/>
      <c r="V271"/>
      <c r="W271"/>
    </row>
    <row r="272" spans="1:23" x14ac:dyDescent="0.25">
      <c r="A272"/>
      <c r="B272"/>
      <c r="C272"/>
      <c r="D272"/>
      <c r="E272"/>
      <c r="F272"/>
      <c r="G272"/>
      <c r="H272"/>
      <c r="I272"/>
      <c r="J272"/>
      <c r="K272"/>
      <c r="L272"/>
      <c r="M272"/>
      <c r="N272"/>
      <c r="O272"/>
      <c r="P272"/>
      <c r="Q272"/>
      <c r="R272"/>
      <c r="S272"/>
      <c r="T272"/>
      <c r="U272"/>
      <c r="V272"/>
      <c r="W272"/>
    </row>
    <row r="273" spans="1:23" x14ac:dyDescent="0.25">
      <c r="A273"/>
      <c r="B273"/>
      <c r="C273"/>
      <c r="D273"/>
      <c r="E273"/>
      <c r="F273"/>
      <c r="G273"/>
      <c r="H273"/>
      <c r="I273"/>
      <c r="J273"/>
      <c r="K273"/>
      <c r="L273"/>
      <c r="M273"/>
      <c r="N273"/>
      <c r="O273"/>
      <c r="P273"/>
      <c r="Q273"/>
      <c r="R273"/>
      <c r="S273"/>
      <c r="T273"/>
      <c r="U273"/>
      <c r="V273"/>
      <c r="W273"/>
    </row>
    <row r="274" spans="1:23" x14ac:dyDescent="0.25">
      <c r="A274"/>
      <c r="B274"/>
      <c r="C274"/>
      <c r="D274"/>
      <c r="E274"/>
      <c r="F274"/>
      <c r="G274"/>
      <c r="H274"/>
      <c r="I274"/>
      <c r="J274"/>
      <c r="K274"/>
      <c r="L274"/>
      <c r="M274"/>
      <c r="N274"/>
      <c r="O274"/>
      <c r="P274"/>
      <c r="Q274"/>
      <c r="R274"/>
      <c r="S274"/>
      <c r="T274"/>
      <c r="U274"/>
      <c r="V274"/>
      <c r="W274"/>
    </row>
    <row r="275" spans="1:23" x14ac:dyDescent="0.25">
      <c r="A275"/>
      <c r="B275"/>
      <c r="C275"/>
      <c r="D275"/>
      <c r="E275"/>
      <c r="F275"/>
      <c r="G275"/>
      <c r="H275"/>
      <c r="I275"/>
      <c r="J275"/>
      <c r="K275"/>
      <c r="L275"/>
      <c r="M275"/>
      <c r="N275"/>
      <c r="O275"/>
      <c r="P275"/>
      <c r="Q275"/>
      <c r="R275"/>
      <c r="S275"/>
      <c r="T275"/>
      <c r="U275"/>
      <c r="V275"/>
      <c r="W275"/>
    </row>
    <row r="276" spans="1:23" x14ac:dyDescent="0.25">
      <c r="A276"/>
      <c r="B276"/>
      <c r="C276"/>
      <c r="D276"/>
      <c r="E276"/>
      <c r="F276"/>
      <c r="G276"/>
      <c r="H276"/>
      <c r="I276"/>
      <c r="J276"/>
      <c r="K276"/>
      <c r="L276"/>
      <c r="M276"/>
      <c r="N276"/>
      <c r="O276"/>
      <c r="P276"/>
      <c r="Q276"/>
      <c r="R276"/>
      <c r="S276"/>
      <c r="T276"/>
      <c r="U276"/>
      <c r="V276"/>
      <c r="W276"/>
    </row>
    <row r="277" spans="1:23" x14ac:dyDescent="0.25">
      <c r="A277"/>
      <c r="B277"/>
      <c r="C277"/>
      <c r="D277"/>
      <c r="E277"/>
      <c r="F277"/>
      <c r="G277"/>
      <c r="H277"/>
      <c r="I277"/>
      <c r="J277"/>
      <c r="K277"/>
      <c r="L277"/>
      <c r="M277"/>
      <c r="N277"/>
      <c r="O277"/>
      <c r="P277"/>
      <c r="Q277"/>
      <c r="R277"/>
      <c r="S277"/>
      <c r="T277"/>
      <c r="U277"/>
      <c r="V277"/>
      <c r="W277"/>
    </row>
    <row r="278" spans="1:23" x14ac:dyDescent="0.25">
      <c r="A278"/>
      <c r="B278"/>
      <c r="C278"/>
      <c r="D278"/>
      <c r="E278"/>
      <c r="F278"/>
      <c r="G278"/>
      <c r="H278"/>
      <c r="I278"/>
      <c r="J278"/>
      <c r="K278"/>
      <c r="L278"/>
      <c r="M278"/>
      <c r="N278"/>
      <c r="O278"/>
      <c r="P278"/>
      <c r="Q278"/>
      <c r="R278"/>
      <c r="S278"/>
      <c r="T278"/>
      <c r="U278"/>
      <c r="V278"/>
      <c r="W278"/>
    </row>
    <row r="279" spans="1:23" x14ac:dyDescent="0.25">
      <c r="A279"/>
      <c r="B279"/>
      <c r="C279"/>
      <c r="D279"/>
      <c r="E279"/>
      <c r="F279"/>
      <c r="G279"/>
      <c r="H279"/>
      <c r="I279"/>
      <c r="J279"/>
      <c r="K279"/>
      <c r="L279"/>
      <c r="M279"/>
      <c r="N279"/>
      <c r="O279"/>
      <c r="P279"/>
      <c r="Q279"/>
      <c r="R279"/>
      <c r="S279"/>
      <c r="T279"/>
      <c r="U279"/>
      <c r="V279"/>
      <c r="W279"/>
    </row>
    <row r="280" spans="1:23" x14ac:dyDescent="0.25">
      <c r="A280"/>
      <c r="B280"/>
      <c r="C280"/>
      <c r="D280"/>
      <c r="E280"/>
      <c r="F280"/>
      <c r="G280"/>
      <c r="H280"/>
      <c r="I280"/>
      <c r="J280"/>
      <c r="K280"/>
      <c r="L280"/>
      <c r="M280"/>
      <c r="N280"/>
      <c r="O280"/>
      <c r="P280"/>
      <c r="Q280"/>
      <c r="R280"/>
      <c r="S280"/>
      <c r="T280"/>
      <c r="U280"/>
      <c r="V280"/>
      <c r="W280"/>
    </row>
    <row r="281" spans="1:23" x14ac:dyDescent="0.25">
      <c r="A281"/>
      <c r="B281"/>
      <c r="C281"/>
      <c r="D281"/>
      <c r="E281"/>
      <c r="F281"/>
      <c r="G281"/>
      <c r="H281"/>
      <c r="I281"/>
      <c r="J281"/>
      <c r="K281"/>
      <c r="L281"/>
      <c r="M281"/>
      <c r="N281"/>
      <c r="O281"/>
      <c r="P281"/>
      <c r="Q281"/>
      <c r="R281"/>
      <c r="S281"/>
      <c r="T281"/>
      <c r="U281"/>
      <c r="V281"/>
      <c r="W281"/>
    </row>
    <row r="282" spans="1:23" x14ac:dyDescent="0.25">
      <c r="A282"/>
      <c r="B282"/>
      <c r="C282"/>
      <c r="D282"/>
      <c r="E282"/>
      <c r="F282"/>
      <c r="G282"/>
      <c r="H282"/>
      <c r="I282"/>
      <c r="J282"/>
      <c r="K282"/>
      <c r="L282"/>
      <c r="M282"/>
      <c r="N282"/>
      <c r="O282"/>
      <c r="P282"/>
      <c r="Q282"/>
      <c r="R282"/>
      <c r="S282"/>
      <c r="T282"/>
      <c r="U282"/>
      <c r="V282"/>
      <c r="W282"/>
    </row>
    <row r="283" spans="1:23" x14ac:dyDescent="0.25">
      <c r="A283"/>
      <c r="B283"/>
      <c r="C283"/>
      <c r="D283"/>
      <c r="E283"/>
      <c r="F283"/>
      <c r="G283"/>
      <c r="H283"/>
      <c r="I283"/>
      <c r="J283"/>
      <c r="K283"/>
      <c r="L283"/>
      <c r="M283"/>
      <c r="N283"/>
      <c r="O283"/>
      <c r="P283"/>
      <c r="Q283"/>
      <c r="R283"/>
      <c r="S283"/>
      <c r="T283"/>
      <c r="U283"/>
      <c r="V283"/>
      <c r="W283"/>
    </row>
    <row r="284" spans="1:23" x14ac:dyDescent="0.25">
      <c r="A284"/>
      <c r="B284"/>
      <c r="C284"/>
      <c r="D284"/>
      <c r="E284"/>
      <c r="F284"/>
      <c r="G284"/>
      <c r="H284"/>
      <c r="I284"/>
      <c r="J284"/>
      <c r="K284"/>
      <c r="L284"/>
      <c r="M284"/>
      <c r="N284"/>
      <c r="O284"/>
      <c r="P284"/>
      <c r="Q284"/>
      <c r="R284"/>
      <c r="S284"/>
      <c r="T284"/>
      <c r="U284"/>
      <c r="V284"/>
      <c r="W284"/>
    </row>
    <row r="285" spans="1:23" x14ac:dyDescent="0.25">
      <c r="A285"/>
      <c r="B285"/>
      <c r="C285"/>
      <c r="D285"/>
      <c r="E285"/>
      <c r="F285"/>
      <c r="G285"/>
      <c r="H285"/>
      <c r="I285"/>
      <c r="J285"/>
      <c r="K285"/>
      <c r="L285"/>
      <c r="M285"/>
      <c r="N285"/>
      <c r="O285"/>
      <c r="P285"/>
      <c r="Q285"/>
      <c r="R285"/>
      <c r="S285"/>
      <c r="T285"/>
      <c r="U285"/>
      <c r="V285"/>
      <c r="W285"/>
    </row>
    <row r="286" spans="1:23" x14ac:dyDescent="0.25">
      <c r="A286"/>
      <c r="B286"/>
      <c r="C286"/>
      <c r="D286"/>
      <c r="E286"/>
      <c r="F286"/>
      <c r="G286"/>
      <c r="H286"/>
      <c r="I286"/>
      <c r="J286"/>
      <c r="K286"/>
      <c r="L286"/>
      <c r="M286"/>
      <c r="N286"/>
      <c r="O286"/>
      <c r="P286"/>
      <c r="Q286"/>
      <c r="R286"/>
      <c r="S286"/>
      <c r="T286"/>
      <c r="U286"/>
      <c r="V286"/>
      <c r="W286"/>
    </row>
    <row r="287" spans="1:23" x14ac:dyDescent="0.25">
      <c r="A287"/>
      <c r="B287"/>
      <c r="C287"/>
      <c r="D287"/>
      <c r="E287"/>
      <c r="F287"/>
      <c r="G287"/>
      <c r="H287"/>
      <c r="I287"/>
      <c r="J287"/>
      <c r="K287"/>
      <c r="L287"/>
      <c r="M287"/>
      <c r="N287"/>
      <c r="O287"/>
      <c r="P287"/>
      <c r="Q287"/>
      <c r="R287"/>
      <c r="S287"/>
      <c r="T287"/>
      <c r="U287"/>
      <c r="V287"/>
      <c r="W287"/>
    </row>
    <row r="288" spans="1:23" x14ac:dyDescent="0.25">
      <c r="A288"/>
      <c r="B288"/>
      <c r="C288"/>
      <c r="D288"/>
      <c r="E288"/>
      <c r="F288"/>
      <c r="G288"/>
      <c r="H288"/>
      <c r="I288"/>
      <c r="J288"/>
      <c r="K288"/>
      <c r="L288"/>
      <c r="M288"/>
      <c r="N288"/>
      <c r="O288"/>
      <c r="P288"/>
      <c r="Q288"/>
      <c r="R288"/>
      <c r="S288"/>
      <c r="T288"/>
      <c r="U288"/>
      <c r="V288"/>
      <c r="W288"/>
    </row>
    <row r="289" spans="1:23" x14ac:dyDescent="0.25">
      <c r="A289"/>
      <c r="B289"/>
      <c r="C289"/>
      <c r="D289"/>
      <c r="E289"/>
      <c r="F289"/>
      <c r="G289"/>
      <c r="H289"/>
      <c r="I289"/>
      <c r="J289"/>
      <c r="K289"/>
      <c r="L289"/>
      <c r="M289"/>
      <c r="N289"/>
      <c r="O289"/>
      <c r="P289"/>
      <c r="Q289"/>
      <c r="R289"/>
      <c r="S289"/>
      <c r="T289"/>
      <c r="U289"/>
      <c r="V289"/>
      <c r="W289"/>
    </row>
    <row r="290" spans="1:23" x14ac:dyDescent="0.25">
      <c r="A290"/>
      <c r="B290"/>
      <c r="C290"/>
      <c r="D290"/>
      <c r="E290"/>
      <c r="F290"/>
      <c r="G290"/>
      <c r="H290"/>
      <c r="I290"/>
      <c r="J290"/>
      <c r="K290"/>
      <c r="L290"/>
      <c r="M290"/>
      <c r="N290"/>
      <c r="O290"/>
      <c r="P290"/>
      <c r="Q290"/>
      <c r="R290"/>
      <c r="S290"/>
      <c r="T290"/>
      <c r="U290"/>
      <c r="V290"/>
      <c r="W290"/>
    </row>
    <row r="291" spans="1:23" x14ac:dyDescent="0.25">
      <c r="A291"/>
      <c r="B291"/>
      <c r="C291"/>
      <c r="D291"/>
      <c r="E291"/>
      <c r="F291"/>
      <c r="G291"/>
      <c r="H291"/>
      <c r="I291"/>
      <c r="J291"/>
      <c r="K291"/>
      <c r="L291"/>
      <c r="M291"/>
      <c r="N291"/>
      <c r="O291"/>
      <c r="P291"/>
      <c r="Q291"/>
      <c r="R291"/>
      <c r="S291"/>
      <c r="T291"/>
      <c r="U291"/>
      <c r="V291"/>
      <c r="W291"/>
    </row>
    <row r="292" spans="1:23" x14ac:dyDescent="0.25">
      <c r="A292"/>
      <c r="B292"/>
      <c r="C292"/>
      <c r="D292"/>
      <c r="E292"/>
      <c r="F292"/>
      <c r="G292"/>
      <c r="H292"/>
      <c r="I292"/>
      <c r="J292"/>
      <c r="K292"/>
      <c r="L292"/>
      <c r="M292"/>
      <c r="N292"/>
      <c r="O292"/>
      <c r="P292"/>
      <c r="Q292"/>
      <c r="R292"/>
      <c r="S292"/>
      <c r="T292"/>
      <c r="U292"/>
      <c r="V292"/>
      <c r="W292"/>
    </row>
    <row r="293" spans="1:23" x14ac:dyDescent="0.25">
      <c r="A293"/>
      <c r="B293"/>
      <c r="C293"/>
      <c r="D293"/>
      <c r="E293"/>
      <c r="F293"/>
      <c r="G293"/>
      <c r="H293"/>
      <c r="I293"/>
      <c r="J293"/>
      <c r="K293"/>
      <c r="L293"/>
      <c r="M293"/>
      <c r="N293"/>
      <c r="O293"/>
      <c r="P293"/>
      <c r="Q293"/>
      <c r="R293"/>
      <c r="S293"/>
      <c r="T293"/>
      <c r="U293"/>
      <c r="V293"/>
      <c r="W293"/>
    </row>
    <row r="294" spans="1:23" x14ac:dyDescent="0.25">
      <c r="A294"/>
      <c r="B294"/>
      <c r="C294"/>
      <c r="D294"/>
      <c r="E294"/>
      <c r="F294"/>
      <c r="G294"/>
      <c r="H294"/>
      <c r="I294"/>
      <c r="J294"/>
      <c r="K294"/>
      <c r="L294"/>
      <c r="M294"/>
      <c r="N294"/>
      <c r="O294"/>
      <c r="P294"/>
      <c r="Q294"/>
      <c r="R294"/>
      <c r="S294"/>
      <c r="T294"/>
      <c r="U294"/>
      <c r="V294"/>
      <c r="W294"/>
    </row>
    <row r="295" spans="1:23" x14ac:dyDescent="0.25">
      <c r="A295"/>
      <c r="B295"/>
      <c r="C295"/>
      <c r="D295"/>
      <c r="E295"/>
      <c r="F295"/>
      <c r="G295"/>
      <c r="H295"/>
      <c r="I295"/>
      <c r="J295"/>
      <c r="K295"/>
      <c r="L295"/>
      <c r="M295"/>
      <c r="N295"/>
      <c r="O295"/>
      <c r="P295"/>
      <c r="Q295"/>
      <c r="R295"/>
      <c r="S295"/>
      <c r="T295"/>
      <c r="U295"/>
      <c r="V295"/>
      <c r="W295"/>
    </row>
    <row r="296" spans="1:23" x14ac:dyDescent="0.25">
      <c r="A296"/>
      <c r="B296"/>
      <c r="C296"/>
      <c r="D296"/>
      <c r="E296"/>
      <c r="F296"/>
      <c r="G296"/>
      <c r="H296"/>
      <c r="I296"/>
      <c r="J296"/>
      <c r="K296"/>
      <c r="L296"/>
      <c r="M296"/>
      <c r="N296"/>
      <c r="O296"/>
      <c r="P296"/>
      <c r="Q296"/>
      <c r="R296"/>
      <c r="S296"/>
      <c r="T296"/>
      <c r="U296"/>
      <c r="V296"/>
      <c r="W296"/>
    </row>
    <row r="297" spans="1:23" x14ac:dyDescent="0.25">
      <c r="A297"/>
      <c r="B297"/>
      <c r="C297"/>
      <c r="D297"/>
      <c r="E297"/>
      <c r="F297"/>
      <c r="G297"/>
      <c r="H297"/>
      <c r="I297"/>
      <c r="J297"/>
      <c r="K297"/>
      <c r="L297"/>
      <c r="M297"/>
      <c r="N297"/>
      <c r="O297"/>
      <c r="P297"/>
      <c r="Q297"/>
      <c r="R297"/>
      <c r="S297"/>
      <c r="T297"/>
      <c r="U297"/>
      <c r="V297"/>
      <c r="W297"/>
    </row>
    <row r="298" spans="1:23" x14ac:dyDescent="0.25">
      <c r="A298"/>
      <c r="B298"/>
      <c r="C298"/>
      <c r="D298"/>
      <c r="E298"/>
      <c r="F298"/>
      <c r="G298"/>
      <c r="H298"/>
      <c r="I298"/>
      <c r="J298"/>
      <c r="K298"/>
      <c r="L298"/>
      <c r="M298"/>
      <c r="N298"/>
      <c r="O298"/>
      <c r="P298"/>
      <c r="Q298"/>
      <c r="R298"/>
      <c r="S298"/>
      <c r="T298"/>
      <c r="U298"/>
      <c r="V298"/>
      <c r="W298"/>
    </row>
    <row r="299" spans="1:23" x14ac:dyDescent="0.25">
      <c r="A299"/>
      <c r="B299"/>
      <c r="C299"/>
      <c r="D299"/>
      <c r="E299"/>
      <c r="F299"/>
      <c r="G299"/>
      <c r="H299"/>
      <c r="I299"/>
      <c r="J299"/>
      <c r="K299"/>
      <c r="L299"/>
      <c r="M299"/>
      <c r="N299"/>
      <c r="O299"/>
      <c r="P299"/>
      <c r="Q299"/>
      <c r="R299"/>
      <c r="S299"/>
      <c r="T299"/>
      <c r="U299"/>
      <c r="V299"/>
      <c r="W299"/>
    </row>
    <row r="300" spans="1:23" x14ac:dyDescent="0.25">
      <c r="A300"/>
      <c r="B300"/>
      <c r="C300"/>
      <c r="D300"/>
      <c r="E300"/>
      <c r="F300"/>
      <c r="G300"/>
      <c r="H300"/>
      <c r="I300"/>
      <c r="J300"/>
      <c r="K300"/>
      <c r="L300"/>
      <c r="M300"/>
      <c r="N300"/>
      <c r="O300"/>
      <c r="P300"/>
      <c r="Q300"/>
      <c r="R300"/>
      <c r="S300"/>
      <c r="T300"/>
      <c r="U300"/>
      <c r="V300"/>
      <c r="W300"/>
    </row>
    <row r="301" spans="1:23" x14ac:dyDescent="0.25">
      <c r="A301"/>
      <c r="B301"/>
      <c r="C301"/>
      <c r="D301"/>
      <c r="E301"/>
      <c r="F301"/>
      <c r="G301"/>
      <c r="H301"/>
      <c r="I301"/>
      <c r="J301"/>
      <c r="K301"/>
      <c r="L301"/>
      <c r="M301"/>
      <c r="N301"/>
      <c r="O301"/>
      <c r="P301"/>
      <c r="Q301"/>
      <c r="R301"/>
      <c r="S301"/>
      <c r="T301"/>
      <c r="U301"/>
      <c r="V301"/>
      <c r="W301"/>
    </row>
    <row r="302" spans="1:23" x14ac:dyDescent="0.25">
      <c r="A302"/>
      <c r="B302"/>
      <c r="C302"/>
      <c r="D302"/>
      <c r="E302"/>
      <c r="F302"/>
      <c r="G302"/>
      <c r="H302"/>
      <c r="I302"/>
      <c r="J302"/>
      <c r="K302"/>
      <c r="L302"/>
      <c r="M302"/>
      <c r="N302"/>
      <c r="O302"/>
      <c r="P302"/>
      <c r="Q302"/>
      <c r="R302"/>
      <c r="S302"/>
      <c r="T302"/>
      <c r="U302"/>
      <c r="V302"/>
      <c r="W302"/>
    </row>
    <row r="303" spans="1:23" x14ac:dyDescent="0.25">
      <c r="A303"/>
      <c r="B303"/>
      <c r="C303"/>
      <c r="D303"/>
      <c r="E303"/>
      <c r="F303"/>
      <c r="G303"/>
      <c r="H303"/>
      <c r="I303"/>
      <c r="J303"/>
      <c r="K303"/>
      <c r="L303"/>
      <c r="M303"/>
      <c r="N303"/>
      <c r="O303"/>
      <c r="P303"/>
      <c r="Q303"/>
      <c r="R303"/>
      <c r="S303"/>
      <c r="T303"/>
      <c r="U303"/>
      <c r="V303"/>
      <c r="W303"/>
    </row>
    <row r="304" spans="1:23" x14ac:dyDescent="0.25">
      <c r="A304"/>
      <c r="B304"/>
      <c r="C304"/>
      <c r="D304"/>
      <c r="E304"/>
      <c r="F304"/>
      <c r="G304"/>
      <c r="H304"/>
      <c r="I304"/>
      <c r="J304"/>
      <c r="K304"/>
      <c r="L304"/>
      <c r="M304"/>
      <c r="N304"/>
      <c r="O304"/>
      <c r="P304"/>
      <c r="Q304"/>
      <c r="R304"/>
      <c r="S304"/>
      <c r="T304"/>
      <c r="U304"/>
      <c r="V304"/>
      <c r="W304"/>
    </row>
    <row r="305" spans="1:23" x14ac:dyDescent="0.25">
      <c r="A305"/>
      <c r="B305"/>
      <c r="C305"/>
      <c r="D305"/>
      <c r="E305"/>
      <c r="F305"/>
      <c r="G305"/>
      <c r="H305"/>
      <c r="I305"/>
      <c r="J305"/>
      <c r="K305"/>
      <c r="L305"/>
      <c r="M305"/>
      <c r="N305"/>
      <c r="O305"/>
      <c r="P305"/>
      <c r="Q305"/>
      <c r="R305"/>
      <c r="S305"/>
      <c r="T305"/>
      <c r="U305"/>
      <c r="V305"/>
      <c r="W305"/>
    </row>
    <row r="306" spans="1:23" x14ac:dyDescent="0.25">
      <c r="A306"/>
      <c r="B306"/>
      <c r="C306"/>
      <c r="D306"/>
      <c r="E306"/>
      <c r="F306"/>
      <c r="G306"/>
      <c r="H306"/>
      <c r="I306"/>
      <c r="J306"/>
      <c r="K306"/>
      <c r="L306"/>
      <c r="M306"/>
      <c r="N306"/>
      <c r="O306"/>
      <c r="P306"/>
      <c r="Q306"/>
      <c r="R306"/>
      <c r="S306"/>
      <c r="T306"/>
      <c r="U306"/>
      <c r="V306"/>
      <c r="W306"/>
    </row>
    <row r="307" spans="1:23" x14ac:dyDescent="0.25">
      <c r="A307"/>
      <c r="B307"/>
      <c r="C307"/>
      <c r="D307"/>
      <c r="E307"/>
      <c r="F307"/>
      <c r="G307"/>
      <c r="H307"/>
      <c r="I307"/>
      <c r="J307"/>
      <c r="K307"/>
      <c r="L307"/>
      <c r="M307"/>
      <c r="N307"/>
      <c r="O307"/>
      <c r="P307"/>
      <c r="Q307"/>
      <c r="R307"/>
      <c r="S307"/>
      <c r="T307"/>
      <c r="U307"/>
      <c r="V307"/>
      <c r="W307"/>
    </row>
    <row r="308" spans="1:23" x14ac:dyDescent="0.25">
      <c r="A308"/>
      <c r="B308"/>
      <c r="C308"/>
      <c r="D308"/>
      <c r="E308"/>
      <c r="F308"/>
      <c r="G308"/>
      <c r="H308"/>
      <c r="I308"/>
      <c r="J308"/>
      <c r="K308"/>
      <c r="L308"/>
      <c r="M308"/>
      <c r="N308"/>
      <c r="O308"/>
      <c r="P308"/>
      <c r="Q308"/>
      <c r="R308"/>
      <c r="S308"/>
      <c r="T308"/>
      <c r="U308"/>
      <c r="V308"/>
      <c r="W308"/>
    </row>
    <row r="309" spans="1:23" x14ac:dyDescent="0.25">
      <c r="A309"/>
      <c r="B309"/>
      <c r="C309"/>
      <c r="D309"/>
      <c r="E309"/>
      <c r="F309"/>
      <c r="G309"/>
      <c r="H309"/>
      <c r="I309"/>
      <c r="J309"/>
      <c r="K309"/>
      <c r="L309"/>
      <c r="M309"/>
      <c r="N309"/>
      <c r="O309"/>
      <c r="P309"/>
      <c r="Q309"/>
      <c r="R309"/>
      <c r="S309"/>
      <c r="T309"/>
      <c r="U309"/>
      <c r="V309"/>
      <c r="W309"/>
    </row>
    <row r="310" spans="1:23" x14ac:dyDescent="0.25">
      <c r="A310"/>
      <c r="B310"/>
      <c r="C310"/>
      <c r="D310"/>
      <c r="E310"/>
      <c r="F310"/>
      <c r="G310"/>
      <c r="H310"/>
      <c r="I310"/>
      <c r="J310"/>
      <c r="K310"/>
      <c r="L310"/>
      <c r="M310"/>
      <c r="N310"/>
      <c r="O310"/>
      <c r="P310"/>
      <c r="Q310"/>
      <c r="R310"/>
      <c r="S310"/>
      <c r="T310"/>
      <c r="U310"/>
      <c r="V310"/>
      <c r="W310"/>
    </row>
    <row r="311" spans="1:23" x14ac:dyDescent="0.25">
      <c r="A311"/>
      <c r="B311"/>
      <c r="C311"/>
      <c r="D311"/>
      <c r="E311"/>
      <c r="F311"/>
      <c r="G311"/>
      <c r="H311"/>
      <c r="I311"/>
      <c r="J311"/>
      <c r="K311"/>
      <c r="L311"/>
      <c r="M311"/>
      <c r="N311"/>
      <c r="O311"/>
      <c r="P311"/>
      <c r="Q311"/>
      <c r="R311"/>
      <c r="S311"/>
      <c r="T311"/>
      <c r="U311"/>
      <c r="V311"/>
      <c r="W311"/>
    </row>
    <row r="312" spans="1:23" x14ac:dyDescent="0.25">
      <c r="A312"/>
      <c r="B312"/>
      <c r="C312"/>
      <c r="D312"/>
      <c r="E312"/>
      <c r="F312"/>
      <c r="G312"/>
      <c r="H312"/>
      <c r="I312"/>
      <c r="J312"/>
      <c r="K312"/>
      <c r="L312"/>
      <c r="M312"/>
      <c r="N312"/>
      <c r="O312"/>
      <c r="P312"/>
      <c r="Q312"/>
      <c r="R312"/>
      <c r="S312"/>
      <c r="T312"/>
      <c r="U312"/>
      <c r="V312"/>
      <c r="W312"/>
    </row>
    <row r="313" spans="1:23" x14ac:dyDescent="0.25">
      <c r="A313"/>
      <c r="B313"/>
      <c r="C313"/>
      <c r="D313"/>
      <c r="E313"/>
      <c r="F313"/>
      <c r="G313"/>
      <c r="H313"/>
      <c r="I313"/>
      <c r="J313"/>
      <c r="K313"/>
      <c r="L313"/>
      <c r="M313"/>
      <c r="N313"/>
      <c r="O313"/>
      <c r="P313"/>
      <c r="Q313"/>
      <c r="R313"/>
      <c r="S313"/>
      <c r="T313"/>
      <c r="U313"/>
      <c r="V313"/>
      <c r="W313"/>
    </row>
    <row r="314" spans="1:23" x14ac:dyDescent="0.25">
      <c r="A314"/>
      <c r="B314"/>
      <c r="C314"/>
      <c r="D314"/>
      <c r="E314"/>
      <c r="F314"/>
      <c r="G314"/>
      <c r="H314"/>
      <c r="I314"/>
      <c r="J314"/>
      <c r="K314"/>
      <c r="L314"/>
      <c r="M314"/>
      <c r="N314"/>
      <c r="O314"/>
      <c r="P314"/>
      <c r="Q314"/>
      <c r="R314"/>
      <c r="S314"/>
      <c r="T314"/>
      <c r="U314"/>
      <c r="V314"/>
      <c r="W314"/>
    </row>
    <row r="315" spans="1:23" x14ac:dyDescent="0.25">
      <c r="A315"/>
      <c r="B315"/>
      <c r="C315"/>
      <c r="D315"/>
      <c r="E315"/>
      <c r="F315"/>
      <c r="G315"/>
      <c r="H315"/>
      <c r="I315"/>
      <c r="J315"/>
      <c r="K315"/>
      <c r="L315"/>
      <c r="M315"/>
      <c r="N315"/>
      <c r="O315"/>
      <c r="P315"/>
      <c r="Q315"/>
      <c r="R315"/>
      <c r="S315"/>
      <c r="T315"/>
      <c r="U315"/>
      <c r="V315"/>
      <c r="W315"/>
    </row>
    <row r="316" spans="1:23" x14ac:dyDescent="0.25">
      <c r="A316"/>
      <c r="B316"/>
      <c r="C316"/>
      <c r="D316"/>
      <c r="E316"/>
      <c r="F316"/>
      <c r="G316"/>
      <c r="H316"/>
      <c r="I316"/>
      <c r="J316"/>
      <c r="K316"/>
      <c r="L316"/>
      <c r="M316"/>
      <c r="N316"/>
      <c r="O316"/>
      <c r="P316"/>
      <c r="Q316"/>
      <c r="R316"/>
      <c r="S316"/>
      <c r="T316"/>
      <c r="U316"/>
      <c r="V316"/>
      <c r="W316"/>
    </row>
    <row r="317" spans="1:23" x14ac:dyDescent="0.25">
      <c r="A317"/>
      <c r="B317"/>
      <c r="C317"/>
      <c r="D317"/>
      <c r="E317"/>
      <c r="F317"/>
      <c r="G317"/>
      <c r="H317"/>
      <c r="I317"/>
      <c r="J317"/>
      <c r="K317"/>
      <c r="L317"/>
      <c r="M317"/>
      <c r="N317"/>
      <c r="O317"/>
      <c r="P317"/>
      <c r="Q317"/>
      <c r="R317"/>
      <c r="S317"/>
      <c r="T317"/>
      <c r="U317"/>
      <c r="V317"/>
      <c r="W317"/>
    </row>
    <row r="318" spans="1:23" x14ac:dyDescent="0.25">
      <c r="A318"/>
      <c r="B318"/>
      <c r="C318"/>
      <c r="D318"/>
      <c r="E318"/>
      <c r="F318"/>
      <c r="G318"/>
      <c r="H318"/>
      <c r="I318"/>
      <c r="J318"/>
      <c r="K318"/>
      <c r="L318"/>
      <c r="M318"/>
      <c r="N318"/>
      <c r="O318"/>
      <c r="P318"/>
      <c r="Q318"/>
      <c r="R318"/>
      <c r="S318"/>
      <c r="T318"/>
      <c r="U318"/>
      <c r="V318"/>
      <c r="W318"/>
    </row>
    <row r="319" spans="1:23" x14ac:dyDescent="0.25">
      <c r="A319"/>
      <c r="B319"/>
      <c r="C319"/>
      <c r="D319"/>
      <c r="E319"/>
      <c r="F319"/>
      <c r="G319"/>
      <c r="H319"/>
      <c r="I319"/>
      <c r="J319"/>
      <c r="K319"/>
      <c r="L319"/>
      <c r="M319"/>
      <c r="N319"/>
      <c r="O319"/>
      <c r="P319"/>
      <c r="Q319"/>
      <c r="R319"/>
      <c r="S319"/>
      <c r="T319"/>
      <c r="U319"/>
      <c r="V319"/>
      <c r="W319"/>
    </row>
    <row r="320" spans="1:23" x14ac:dyDescent="0.25">
      <c r="A320"/>
      <c r="B320"/>
      <c r="C320"/>
      <c r="D320"/>
      <c r="E320"/>
      <c r="F320"/>
      <c r="G320"/>
      <c r="H320"/>
      <c r="I320"/>
      <c r="J320"/>
      <c r="K320"/>
      <c r="L320"/>
      <c r="M320"/>
      <c r="N320"/>
      <c r="O320"/>
      <c r="P320"/>
      <c r="Q320"/>
      <c r="R320"/>
      <c r="S320"/>
      <c r="T320"/>
      <c r="U320"/>
      <c r="V320"/>
      <c r="W320"/>
    </row>
    <row r="321" spans="1:23" x14ac:dyDescent="0.25">
      <c r="A321"/>
      <c r="B321"/>
      <c r="C321"/>
      <c r="D321"/>
      <c r="E321"/>
      <c r="F321"/>
      <c r="G321"/>
      <c r="H321"/>
      <c r="I321"/>
      <c r="J321"/>
      <c r="K321"/>
      <c r="L321"/>
      <c r="M321"/>
      <c r="N321"/>
      <c r="O321"/>
      <c r="P321"/>
      <c r="Q321"/>
      <c r="R321"/>
      <c r="S321"/>
      <c r="T321"/>
      <c r="U321"/>
      <c r="V321"/>
      <c r="W321"/>
    </row>
    <row r="322" spans="1:23" x14ac:dyDescent="0.25">
      <c r="A322"/>
      <c r="B322"/>
      <c r="C322"/>
      <c r="D322"/>
      <c r="E322"/>
      <c r="F322"/>
      <c r="G322"/>
      <c r="H322"/>
      <c r="I322"/>
      <c r="J322"/>
      <c r="K322"/>
      <c r="L322"/>
      <c r="M322"/>
      <c r="N322"/>
      <c r="O322"/>
      <c r="P322"/>
      <c r="Q322"/>
      <c r="R322"/>
      <c r="S322"/>
      <c r="T322"/>
      <c r="U322"/>
      <c r="V322"/>
      <c r="W322"/>
    </row>
    <row r="323" spans="1:23" x14ac:dyDescent="0.25">
      <c r="A323"/>
      <c r="B323"/>
      <c r="C323"/>
      <c r="D323"/>
      <c r="E323"/>
      <c r="F323"/>
      <c r="G323"/>
      <c r="H323"/>
      <c r="I323"/>
      <c r="J323"/>
      <c r="K323"/>
      <c r="L323"/>
      <c r="M323"/>
      <c r="N323"/>
      <c r="O323"/>
      <c r="P323"/>
      <c r="Q323"/>
      <c r="R323"/>
      <c r="S323"/>
      <c r="T323"/>
      <c r="U323"/>
      <c r="V323"/>
      <c r="W323"/>
    </row>
    <row r="324" spans="1:23" x14ac:dyDescent="0.25">
      <c r="A324"/>
      <c r="B324"/>
      <c r="C324"/>
      <c r="D324"/>
      <c r="E324"/>
      <c r="F324"/>
      <c r="G324"/>
      <c r="H324"/>
      <c r="I324"/>
      <c r="J324"/>
      <c r="K324"/>
      <c r="L324"/>
      <c r="M324"/>
      <c r="N324"/>
      <c r="O324"/>
      <c r="P324"/>
      <c r="Q324"/>
      <c r="R324"/>
      <c r="S324"/>
      <c r="T324"/>
      <c r="U324"/>
      <c r="V324"/>
      <c r="W324"/>
    </row>
    <row r="325" spans="1:23" x14ac:dyDescent="0.25">
      <c r="A325"/>
      <c r="B325"/>
      <c r="C325"/>
      <c r="D325"/>
      <c r="E325"/>
      <c r="F325"/>
      <c r="G325"/>
      <c r="H325"/>
      <c r="I325"/>
      <c r="J325"/>
      <c r="K325"/>
      <c r="L325"/>
      <c r="M325"/>
      <c r="N325"/>
      <c r="O325"/>
      <c r="P325"/>
      <c r="Q325"/>
      <c r="R325"/>
      <c r="S325"/>
      <c r="T325"/>
      <c r="U325"/>
      <c r="V325"/>
      <c r="W325"/>
    </row>
    <row r="326" spans="1:23" x14ac:dyDescent="0.25">
      <c r="A326"/>
      <c r="B326"/>
      <c r="C326"/>
      <c r="D326"/>
      <c r="E326"/>
      <c r="F326"/>
      <c r="G326"/>
      <c r="H326"/>
      <c r="I326"/>
      <c r="J326"/>
      <c r="K326"/>
      <c r="L326"/>
      <c r="M326"/>
      <c r="N326"/>
      <c r="O326"/>
      <c r="P326"/>
      <c r="Q326"/>
      <c r="R326"/>
      <c r="S326"/>
      <c r="T326"/>
      <c r="U326"/>
      <c r="V326"/>
      <c r="W326"/>
    </row>
    <row r="327" spans="1:23" x14ac:dyDescent="0.25">
      <c r="A327"/>
      <c r="B327"/>
      <c r="C327"/>
      <c r="D327"/>
      <c r="E327"/>
      <c r="F327"/>
      <c r="G327"/>
      <c r="H327"/>
      <c r="I327"/>
      <c r="J327"/>
      <c r="K327"/>
      <c r="L327"/>
      <c r="M327"/>
      <c r="N327"/>
      <c r="O327"/>
      <c r="P327"/>
      <c r="Q327"/>
      <c r="R327"/>
      <c r="S327"/>
      <c r="T327"/>
      <c r="U327"/>
      <c r="V327"/>
      <c r="W327"/>
    </row>
    <row r="328" spans="1:23" x14ac:dyDescent="0.25">
      <c r="A328"/>
      <c r="B328"/>
      <c r="C328"/>
      <c r="D328"/>
      <c r="E328"/>
      <c r="F328"/>
      <c r="G328"/>
      <c r="H328"/>
      <c r="I328"/>
      <c r="J328"/>
      <c r="K328"/>
      <c r="L328"/>
      <c r="M328"/>
      <c r="N328"/>
      <c r="O328"/>
      <c r="P328"/>
      <c r="Q328"/>
      <c r="R328"/>
      <c r="S328"/>
      <c r="T328"/>
      <c r="U328"/>
      <c r="V328"/>
      <c r="W328"/>
    </row>
    <row r="329" spans="1:23" x14ac:dyDescent="0.25">
      <c r="A329"/>
      <c r="B329"/>
      <c r="C329"/>
      <c r="D329"/>
      <c r="E329"/>
      <c r="F329"/>
      <c r="G329"/>
      <c r="H329"/>
      <c r="I329"/>
      <c r="J329"/>
      <c r="K329"/>
      <c r="L329"/>
      <c r="M329"/>
      <c r="N329"/>
      <c r="O329"/>
      <c r="P329"/>
      <c r="Q329"/>
      <c r="R329"/>
      <c r="S329"/>
      <c r="T329"/>
      <c r="U329"/>
      <c r="V329"/>
      <c r="W329"/>
    </row>
    <row r="330" spans="1:23" x14ac:dyDescent="0.25">
      <c r="A330"/>
      <c r="B330"/>
      <c r="C330"/>
      <c r="D330"/>
      <c r="E330"/>
      <c r="F330"/>
      <c r="G330"/>
      <c r="H330"/>
      <c r="I330"/>
      <c r="J330"/>
      <c r="K330"/>
      <c r="L330"/>
      <c r="M330"/>
      <c r="N330"/>
      <c r="O330"/>
      <c r="P330"/>
      <c r="Q330"/>
      <c r="R330"/>
      <c r="S330"/>
      <c r="T330"/>
      <c r="U330"/>
      <c r="V330"/>
      <c r="W330"/>
    </row>
    <row r="331" spans="1:23" x14ac:dyDescent="0.25">
      <c r="A331"/>
      <c r="B331"/>
      <c r="C331"/>
      <c r="D331"/>
      <c r="E331"/>
      <c r="F331"/>
      <c r="G331"/>
      <c r="H331"/>
      <c r="I331"/>
      <c r="J331"/>
      <c r="K331"/>
      <c r="L331"/>
      <c r="M331"/>
      <c r="N331"/>
      <c r="O331"/>
      <c r="P331"/>
      <c r="Q331"/>
      <c r="R331"/>
      <c r="S331"/>
      <c r="T331"/>
      <c r="U331"/>
      <c r="V331"/>
      <c r="W331"/>
    </row>
    <row r="332" spans="1:23" x14ac:dyDescent="0.25">
      <c r="A332"/>
      <c r="B332"/>
      <c r="C332"/>
      <c r="D332"/>
      <c r="E332"/>
      <c r="F332"/>
      <c r="G332"/>
      <c r="H332"/>
      <c r="I332"/>
      <c r="J332"/>
      <c r="K332"/>
      <c r="L332"/>
      <c r="M332"/>
      <c r="N332"/>
      <c r="O332"/>
      <c r="P332"/>
      <c r="Q332"/>
      <c r="R332"/>
      <c r="S332"/>
      <c r="T332"/>
      <c r="U332"/>
      <c r="V332"/>
      <c r="W332"/>
    </row>
    <row r="333" spans="1:23" x14ac:dyDescent="0.25">
      <c r="A333"/>
      <c r="B333"/>
      <c r="C333"/>
      <c r="D333"/>
      <c r="E333"/>
      <c r="F333"/>
      <c r="G333"/>
      <c r="H333"/>
      <c r="I333"/>
      <c r="J333"/>
      <c r="K333"/>
      <c r="L333"/>
      <c r="M333"/>
      <c r="N333"/>
      <c r="O333"/>
      <c r="P333"/>
      <c r="Q333"/>
      <c r="R333"/>
      <c r="S333"/>
      <c r="T333"/>
      <c r="U333"/>
      <c r="V333"/>
      <c r="W333"/>
    </row>
    <row r="334" spans="1:23" x14ac:dyDescent="0.25">
      <c r="A334"/>
      <c r="B334"/>
      <c r="C334"/>
      <c r="D334"/>
      <c r="E334"/>
      <c r="F334"/>
      <c r="G334"/>
      <c r="H334"/>
      <c r="I334"/>
      <c r="J334"/>
      <c r="K334"/>
      <c r="L334"/>
      <c r="M334"/>
      <c r="N334"/>
      <c r="O334"/>
      <c r="P334"/>
      <c r="Q334"/>
      <c r="R334"/>
      <c r="S334"/>
      <c r="T334"/>
      <c r="U334"/>
      <c r="V334"/>
      <c r="W334"/>
    </row>
    <row r="335" spans="1:23" x14ac:dyDescent="0.25">
      <c r="A335"/>
      <c r="B335"/>
      <c r="C335"/>
      <c r="D335"/>
      <c r="E335"/>
      <c r="F335"/>
      <c r="G335"/>
      <c r="H335"/>
      <c r="I335"/>
      <c r="J335"/>
      <c r="K335"/>
      <c r="L335"/>
      <c r="M335"/>
      <c r="N335"/>
      <c r="O335"/>
      <c r="P335"/>
      <c r="Q335"/>
      <c r="R335"/>
      <c r="S335"/>
      <c r="T335"/>
      <c r="U335"/>
      <c r="V335"/>
      <c r="W335"/>
    </row>
    <row r="336" spans="1:23" x14ac:dyDescent="0.25">
      <c r="A336"/>
      <c r="B336"/>
      <c r="C336"/>
      <c r="D336"/>
      <c r="E336"/>
      <c r="F336"/>
      <c r="G336"/>
      <c r="H336"/>
      <c r="I336"/>
      <c r="J336"/>
      <c r="K336"/>
      <c r="L336"/>
      <c r="M336"/>
      <c r="N336"/>
      <c r="O336"/>
      <c r="P336"/>
      <c r="Q336"/>
      <c r="R336"/>
      <c r="S336"/>
      <c r="T336"/>
      <c r="U336"/>
      <c r="V336"/>
      <c r="W336"/>
    </row>
    <row r="337" spans="1:23" x14ac:dyDescent="0.25">
      <c r="A337"/>
      <c r="B337"/>
      <c r="C337"/>
      <c r="D337"/>
      <c r="E337"/>
      <c r="F337"/>
      <c r="G337"/>
      <c r="H337"/>
      <c r="I337"/>
      <c r="J337"/>
      <c r="K337"/>
      <c r="L337"/>
      <c r="M337"/>
      <c r="N337"/>
      <c r="O337"/>
      <c r="P337"/>
      <c r="Q337"/>
      <c r="R337"/>
      <c r="S337"/>
      <c r="T337"/>
      <c r="U337"/>
      <c r="V337"/>
      <c r="W337"/>
    </row>
    <row r="338" spans="1:23" x14ac:dyDescent="0.25">
      <c r="A338"/>
      <c r="B338"/>
      <c r="C338"/>
      <c r="D338"/>
      <c r="E338"/>
      <c r="F338"/>
      <c r="G338"/>
      <c r="H338"/>
      <c r="I338"/>
      <c r="J338"/>
      <c r="K338"/>
      <c r="L338"/>
      <c r="M338"/>
      <c r="N338"/>
      <c r="O338"/>
      <c r="P338"/>
      <c r="Q338"/>
      <c r="R338"/>
      <c r="S338"/>
      <c r="T338"/>
      <c r="U338"/>
      <c r="V338"/>
      <c r="W338"/>
    </row>
    <row r="339" spans="1:23" x14ac:dyDescent="0.25">
      <c r="A339"/>
      <c r="B339"/>
      <c r="C339"/>
      <c r="D339"/>
      <c r="E339"/>
      <c r="F339"/>
      <c r="G339"/>
      <c r="H339"/>
      <c r="I339"/>
      <c r="J339"/>
      <c r="K339"/>
      <c r="L339"/>
      <c r="M339"/>
      <c r="N339"/>
      <c r="O339"/>
      <c r="P339"/>
      <c r="Q339"/>
      <c r="R339"/>
      <c r="S339"/>
      <c r="T339"/>
      <c r="U339"/>
      <c r="V339"/>
      <c r="W339"/>
    </row>
    <row r="340" spans="1:23" x14ac:dyDescent="0.25">
      <c r="A340"/>
      <c r="B340"/>
      <c r="C340"/>
      <c r="D340"/>
      <c r="E340"/>
      <c r="F340"/>
      <c r="G340"/>
      <c r="H340"/>
      <c r="I340"/>
      <c r="J340"/>
      <c r="K340"/>
      <c r="L340"/>
      <c r="M340"/>
      <c r="N340"/>
      <c r="O340"/>
      <c r="P340"/>
      <c r="Q340"/>
      <c r="R340"/>
      <c r="S340"/>
      <c r="T340"/>
      <c r="U340"/>
      <c r="V340"/>
      <c r="W340"/>
    </row>
    <row r="341" spans="1:23" x14ac:dyDescent="0.25">
      <c r="A341"/>
      <c r="B341"/>
      <c r="C341"/>
      <c r="D341"/>
      <c r="E341"/>
      <c r="F341"/>
      <c r="G341"/>
      <c r="H341"/>
      <c r="I341"/>
      <c r="J341"/>
      <c r="K341"/>
      <c r="L341"/>
      <c r="M341"/>
      <c r="N341"/>
      <c r="O341"/>
      <c r="P341"/>
      <c r="Q341"/>
      <c r="R341"/>
      <c r="S341"/>
      <c r="T341"/>
      <c r="U341"/>
      <c r="V341"/>
      <c r="W341"/>
    </row>
    <row r="342" spans="1:23" x14ac:dyDescent="0.25">
      <c r="A342"/>
      <c r="B342"/>
      <c r="C342"/>
      <c r="D342"/>
      <c r="E342"/>
      <c r="F342"/>
      <c r="G342"/>
      <c r="H342"/>
      <c r="I342"/>
      <c r="J342"/>
      <c r="K342"/>
      <c r="L342"/>
      <c r="M342"/>
      <c r="N342"/>
      <c r="O342"/>
      <c r="P342"/>
      <c r="Q342"/>
      <c r="R342"/>
      <c r="S342"/>
      <c r="T342"/>
      <c r="U342"/>
      <c r="V342"/>
      <c r="W342"/>
    </row>
    <row r="343" spans="1:23" x14ac:dyDescent="0.25">
      <c r="A343"/>
      <c r="B343"/>
      <c r="C343"/>
      <c r="D343"/>
      <c r="E343"/>
      <c r="F343"/>
      <c r="G343"/>
      <c r="H343"/>
      <c r="I343"/>
      <c r="J343"/>
      <c r="K343"/>
      <c r="L343"/>
      <c r="M343"/>
      <c r="N343"/>
      <c r="O343"/>
      <c r="P343"/>
      <c r="Q343"/>
      <c r="R343"/>
      <c r="S343"/>
      <c r="T343"/>
      <c r="U343"/>
      <c r="V343"/>
      <c r="W343"/>
    </row>
    <row r="344" spans="1:23" x14ac:dyDescent="0.25">
      <c r="A344"/>
      <c r="B344"/>
      <c r="C344"/>
      <c r="D344"/>
      <c r="E344"/>
      <c r="F344"/>
      <c r="G344"/>
      <c r="H344"/>
      <c r="I344"/>
      <c r="J344"/>
      <c r="K344"/>
      <c r="L344"/>
      <c r="M344"/>
      <c r="N344"/>
      <c r="O344"/>
      <c r="P344"/>
      <c r="Q344"/>
      <c r="R344"/>
      <c r="S344"/>
      <c r="T344"/>
      <c r="U344"/>
      <c r="V344"/>
      <c r="W344"/>
    </row>
    <row r="345" spans="1:23" x14ac:dyDescent="0.25">
      <c r="A345"/>
      <c r="B345"/>
      <c r="C345"/>
      <c r="D345"/>
      <c r="E345"/>
      <c r="F345"/>
      <c r="G345"/>
      <c r="H345"/>
      <c r="I345"/>
      <c r="J345"/>
      <c r="K345"/>
      <c r="L345"/>
      <c r="M345"/>
      <c r="N345"/>
      <c r="O345"/>
      <c r="P345"/>
      <c r="Q345"/>
      <c r="R345"/>
      <c r="S345"/>
      <c r="T345"/>
      <c r="U345"/>
      <c r="V345"/>
      <c r="W345"/>
    </row>
    <row r="346" spans="1:23" x14ac:dyDescent="0.25">
      <c r="A346"/>
      <c r="B346"/>
      <c r="C346"/>
      <c r="D346"/>
      <c r="E346"/>
      <c r="F346"/>
      <c r="G346"/>
      <c r="H346"/>
      <c r="I346"/>
      <c r="J346"/>
      <c r="K346"/>
      <c r="L346"/>
      <c r="M346"/>
      <c r="N346"/>
      <c r="O346"/>
      <c r="P346"/>
      <c r="Q346"/>
      <c r="R346"/>
      <c r="S346"/>
      <c r="T346"/>
      <c r="U346"/>
      <c r="V346"/>
      <c r="W346"/>
    </row>
    <row r="347" spans="1:23" x14ac:dyDescent="0.25">
      <c r="A347"/>
      <c r="B347"/>
      <c r="C347"/>
      <c r="D347"/>
      <c r="E347"/>
      <c r="F347"/>
      <c r="G347"/>
      <c r="H347"/>
      <c r="I347"/>
      <c r="J347"/>
      <c r="K347"/>
      <c r="L347"/>
      <c r="M347"/>
      <c r="N347"/>
      <c r="O347"/>
      <c r="P347"/>
      <c r="Q347"/>
      <c r="R347"/>
      <c r="S347"/>
      <c r="T347"/>
      <c r="U347"/>
      <c r="V347"/>
      <c r="W347"/>
    </row>
    <row r="348" spans="1:23" x14ac:dyDescent="0.25">
      <c r="A348"/>
      <c r="B348"/>
      <c r="C348"/>
      <c r="D348"/>
      <c r="E348"/>
      <c r="F348"/>
      <c r="G348"/>
      <c r="H348"/>
      <c r="I348"/>
      <c r="J348"/>
      <c r="K348"/>
      <c r="L348"/>
      <c r="M348"/>
      <c r="N348"/>
      <c r="O348"/>
      <c r="P348"/>
      <c r="Q348"/>
      <c r="R348"/>
      <c r="S348"/>
      <c r="T348"/>
      <c r="U348"/>
      <c r="V348"/>
      <c r="W348"/>
    </row>
    <row r="349" spans="1:23" x14ac:dyDescent="0.25">
      <c r="A349"/>
      <c r="B349"/>
      <c r="C349"/>
      <c r="D349"/>
      <c r="E349"/>
      <c r="F349"/>
      <c r="G349"/>
      <c r="H349"/>
      <c r="I349"/>
      <c r="J349"/>
      <c r="K349"/>
      <c r="L349"/>
      <c r="M349"/>
      <c r="N349"/>
      <c r="O349"/>
      <c r="P349"/>
      <c r="Q349"/>
      <c r="R349"/>
      <c r="S349"/>
      <c r="T349"/>
      <c r="U349"/>
      <c r="V349"/>
      <c r="W349"/>
    </row>
    <row r="350" spans="1:23" x14ac:dyDescent="0.25">
      <c r="A350"/>
      <c r="B350"/>
      <c r="C350"/>
      <c r="D350"/>
      <c r="E350"/>
      <c r="F350"/>
      <c r="G350"/>
      <c r="H350"/>
      <c r="I350"/>
      <c r="J350"/>
      <c r="K350"/>
      <c r="L350"/>
      <c r="M350"/>
      <c r="N350"/>
      <c r="O350"/>
      <c r="P350"/>
      <c r="Q350"/>
      <c r="R350"/>
      <c r="S350"/>
      <c r="T350"/>
      <c r="U350"/>
      <c r="V350"/>
      <c r="W350"/>
    </row>
    <row r="351" spans="1:23" x14ac:dyDescent="0.25">
      <c r="A351"/>
      <c r="B351"/>
      <c r="C351"/>
      <c r="D351"/>
      <c r="E351"/>
      <c r="F351"/>
      <c r="G351"/>
      <c r="H351"/>
      <c r="I351"/>
      <c r="J351"/>
      <c r="K351"/>
      <c r="L351"/>
      <c r="M351"/>
      <c r="N351"/>
      <c r="O351"/>
      <c r="P351"/>
      <c r="Q351"/>
      <c r="R351"/>
      <c r="S351"/>
      <c r="T351"/>
      <c r="U351"/>
      <c r="V351"/>
      <c r="W351"/>
    </row>
    <row r="352" spans="1:23" x14ac:dyDescent="0.25">
      <c r="A352"/>
      <c r="B352"/>
      <c r="C352"/>
      <c r="D352"/>
      <c r="E352"/>
      <c r="F352"/>
      <c r="G352"/>
      <c r="H352"/>
      <c r="I352"/>
      <c r="J352"/>
      <c r="K352"/>
      <c r="L352"/>
      <c r="M352"/>
      <c r="N352"/>
      <c r="O352"/>
      <c r="P352"/>
      <c r="Q352"/>
      <c r="R352"/>
      <c r="S352"/>
      <c r="T352"/>
      <c r="U352"/>
      <c r="V352"/>
      <c r="W352"/>
    </row>
    <row r="353" spans="1:23" x14ac:dyDescent="0.25">
      <c r="A353"/>
      <c r="B353"/>
      <c r="C353"/>
      <c r="D353"/>
      <c r="E353"/>
      <c r="F353"/>
      <c r="G353"/>
      <c r="H353"/>
      <c r="I353"/>
      <c r="J353"/>
      <c r="K353"/>
      <c r="L353"/>
      <c r="M353"/>
      <c r="N353"/>
      <c r="O353"/>
      <c r="P353"/>
      <c r="Q353"/>
      <c r="R353"/>
      <c r="S353"/>
      <c r="T353"/>
      <c r="U353"/>
      <c r="V353"/>
      <c r="W353"/>
    </row>
    <row r="354" spans="1:23" x14ac:dyDescent="0.25">
      <c r="A354"/>
      <c r="B354"/>
      <c r="C354"/>
      <c r="D354"/>
      <c r="E354"/>
      <c r="F354"/>
      <c r="G354"/>
      <c r="H354"/>
      <c r="I354"/>
      <c r="J354"/>
      <c r="K354"/>
      <c r="L354"/>
      <c r="M354"/>
      <c r="N354"/>
      <c r="O354"/>
      <c r="P354"/>
      <c r="Q354"/>
      <c r="R354"/>
      <c r="S354"/>
      <c r="T354"/>
      <c r="U354"/>
      <c r="V354"/>
      <c r="W354"/>
    </row>
    <row r="355" spans="1:23" x14ac:dyDescent="0.25">
      <c r="A355"/>
      <c r="B355"/>
      <c r="C355"/>
      <c r="D355"/>
      <c r="E355"/>
      <c r="F355"/>
      <c r="G355"/>
      <c r="H355"/>
      <c r="I355"/>
      <c r="J355"/>
      <c r="K355"/>
      <c r="L355"/>
      <c r="M355"/>
      <c r="N355"/>
      <c r="O355"/>
      <c r="P355"/>
      <c r="Q355"/>
      <c r="R355"/>
      <c r="S355"/>
      <c r="T355"/>
      <c r="U355"/>
      <c r="V355"/>
      <c r="W355"/>
    </row>
    <row r="356" spans="1:23" x14ac:dyDescent="0.25">
      <c r="A356"/>
      <c r="B356"/>
      <c r="C356"/>
      <c r="D356"/>
      <c r="E356"/>
      <c r="F356"/>
      <c r="G356"/>
      <c r="H356"/>
      <c r="I356"/>
      <c r="J356"/>
      <c r="K356"/>
      <c r="L356"/>
      <c r="M356"/>
      <c r="N356"/>
      <c r="O356"/>
      <c r="P356"/>
      <c r="Q356"/>
      <c r="R356"/>
      <c r="S356"/>
      <c r="T356"/>
      <c r="U356"/>
      <c r="V356"/>
      <c r="W356"/>
    </row>
    <row r="357" spans="1:23" x14ac:dyDescent="0.25">
      <c r="A357"/>
      <c r="B357"/>
      <c r="C357"/>
      <c r="D357"/>
      <c r="E357"/>
      <c r="F357"/>
      <c r="G357"/>
      <c r="H357"/>
      <c r="I357"/>
      <c r="J357"/>
      <c r="K357"/>
      <c r="L357"/>
      <c r="M357"/>
      <c r="N357"/>
      <c r="O357"/>
      <c r="P357"/>
      <c r="Q357"/>
      <c r="R357"/>
      <c r="S357"/>
      <c r="T357"/>
      <c r="U357"/>
      <c r="V357"/>
      <c r="W357"/>
    </row>
    <row r="358" spans="1:23" x14ac:dyDescent="0.25">
      <c r="A358"/>
      <c r="B358"/>
      <c r="C358"/>
      <c r="D358"/>
      <c r="E358"/>
      <c r="F358"/>
      <c r="G358"/>
      <c r="H358"/>
      <c r="I358"/>
      <c r="J358"/>
      <c r="K358"/>
      <c r="L358"/>
      <c r="M358"/>
      <c r="N358"/>
      <c r="O358"/>
      <c r="P358"/>
      <c r="Q358"/>
      <c r="R358"/>
      <c r="S358"/>
      <c r="T358"/>
      <c r="U358"/>
      <c r="V358"/>
      <c r="W358"/>
    </row>
    <row r="359" spans="1:23" x14ac:dyDescent="0.25">
      <c r="A359"/>
      <c r="B359"/>
      <c r="C359"/>
      <c r="D359"/>
      <c r="E359"/>
      <c r="F359"/>
      <c r="G359"/>
      <c r="H359"/>
      <c r="I359"/>
      <c r="J359"/>
      <c r="K359"/>
      <c r="L359"/>
      <c r="M359"/>
      <c r="N359"/>
      <c r="O359"/>
      <c r="P359"/>
      <c r="Q359"/>
      <c r="R359"/>
      <c r="S359"/>
      <c r="T359"/>
      <c r="U359"/>
      <c r="V359"/>
      <c r="W359"/>
    </row>
    <row r="360" spans="1:23" x14ac:dyDescent="0.25">
      <c r="A360"/>
      <c r="B360"/>
      <c r="C360"/>
      <c r="D360"/>
      <c r="E360"/>
      <c r="F360"/>
      <c r="G360"/>
      <c r="H360"/>
      <c r="I360"/>
      <c r="J360"/>
      <c r="K360"/>
      <c r="L360"/>
      <c r="M360"/>
      <c r="N360"/>
      <c r="O360"/>
      <c r="P360"/>
      <c r="Q360"/>
      <c r="R360"/>
      <c r="S360"/>
      <c r="T360"/>
      <c r="U360"/>
      <c r="V360"/>
      <c r="W360"/>
    </row>
    <row r="361" spans="1:23" x14ac:dyDescent="0.25">
      <c r="A361"/>
      <c r="B361"/>
      <c r="C361"/>
      <c r="D361"/>
      <c r="E361"/>
      <c r="F361"/>
      <c r="G361"/>
      <c r="H361"/>
      <c r="I361"/>
      <c r="J361"/>
      <c r="K361"/>
      <c r="L361"/>
      <c r="M361"/>
      <c r="N361"/>
      <c r="O361"/>
      <c r="P361"/>
      <c r="Q361"/>
      <c r="R361"/>
      <c r="S361"/>
      <c r="T361"/>
      <c r="U361"/>
      <c r="V361"/>
      <c r="W361"/>
    </row>
    <row r="362" spans="1:23" x14ac:dyDescent="0.25">
      <c r="A362"/>
      <c r="B362"/>
      <c r="C362"/>
      <c r="D362"/>
      <c r="E362"/>
      <c r="F362"/>
      <c r="G362"/>
      <c r="H362"/>
      <c r="I362"/>
      <c r="J362"/>
      <c r="K362"/>
      <c r="L362"/>
      <c r="M362"/>
      <c r="N362"/>
      <c r="O362"/>
      <c r="P362"/>
      <c r="Q362"/>
      <c r="R362"/>
      <c r="S362"/>
      <c r="T362"/>
      <c r="U362"/>
      <c r="V362"/>
      <c r="W362"/>
    </row>
    <row r="363" spans="1:23" x14ac:dyDescent="0.25">
      <c r="A363"/>
      <c r="B363"/>
      <c r="C363"/>
      <c r="D363"/>
      <c r="E363"/>
      <c r="F363"/>
      <c r="G363"/>
      <c r="H363"/>
      <c r="I363"/>
      <c r="J363"/>
      <c r="K363"/>
      <c r="L363"/>
      <c r="M363"/>
      <c r="N363"/>
      <c r="O363"/>
      <c r="P363"/>
      <c r="Q363"/>
      <c r="R363"/>
      <c r="S363"/>
      <c r="T363"/>
      <c r="U363"/>
      <c r="V363"/>
      <c r="W363"/>
    </row>
    <row r="364" spans="1:23" x14ac:dyDescent="0.25">
      <c r="A364"/>
      <c r="B364"/>
      <c r="C364"/>
      <c r="D364"/>
      <c r="E364"/>
      <c r="F364"/>
      <c r="G364"/>
      <c r="H364"/>
      <c r="I364"/>
      <c r="J364"/>
      <c r="K364"/>
      <c r="L364"/>
      <c r="M364"/>
      <c r="N364"/>
      <c r="O364"/>
      <c r="P364"/>
      <c r="Q364"/>
      <c r="R364"/>
      <c r="S364"/>
      <c r="T364"/>
      <c r="U364"/>
      <c r="V364"/>
      <c r="W364"/>
    </row>
    <row r="365" spans="1:23" x14ac:dyDescent="0.25">
      <c r="A365"/>
      <c r="B365"/>
      <c r="C365"/>
      <c r="D365"/>
      <c r="E365"/>
      <c r="F365"/>
      <c r="G365"/>
      <c r="H365"/>
      <c r="I365"/>
      <c r="J365"/>
      <c r="K365"/>
      <c r="L365"/>
      <c r="M365"/>
      <c r="N365"/>
      <c r="O365"/>
      <c r="P365"/>
      <c r="Q365"/>
      <c r="R365"/>
      <c r="S365"/>
      <c r="T365"/>
      <c r="U365"/>
      <c r="V365"/>
      <c r="W365"/>
    </row>
    <row r="366" spans="1:23" x14ac:dyDescent="0.25">
      <c r="A366"/>
      <c r="B366"/>
      <c r="C366"/>
      <c r="D366"/>
      <c r="E366"/>
      <c r="F366"/>
      <c r="G366"/>
      <c r="H366"/>
      <c r="I366"/>
      <c r="J366"/>
      <c r="K366"/>
      <c r="L366"/>
      <c r="M366"/>
      <c r="N366"/>
      <c r="O366"/>
      <c r="P366"/>
      <c r="Q366"/>
      <c r="R366"/>
      <c r="S366"/>
      <c r="T366"/>
      <c r="U366"/>
      <c r="V366"/>
      <c r="W366"/>
    </row>
    <row r="367" spans="1:23" x14ac:dyDescent="0.25">
      <c r="A367"/>
      <c r="B367"/>
      <c r="C367"/>
      <c r="D367"/>
      <c r="E367"/>
      <c r="F367"/>
      <c r="G367"/>
      <c r="H367"/>
      <c r="I367"/>
      <c r="J367"/>
      <c r="K367"/>
      <c r="L367"/>
      <c r="M367"/>
      <c r="N367"/>
      <c r="O367"/>
      <c r="P367"/>
      <c r="Q367"/>
      <c r="R367"/>
      <c r="S367"/>
      <c r="T367"/>
      <c r="U367"/>
      <c r="V367"/>
      <c r="W367"/>
    </row>
    <row r="368" spans="1:23" x14ac:dyDescent="0.25">
      <c r="A368"/>
      <c r="B368"/>
      <c r="C368"/>
      <c r="D368"/>
      <c r="E368"/>
      <c r="F368"/>
      <c r="G368"/>
      <c r="H368"/>
      <c r="I368"/>
      <c r="J368"/>
      <c r="K368"/>
      <c r="L368"/>
      <c r="M368"/>
      <c r="N368"/>
      <c r="O368"/>
      <c r="P368"/>
      <c r="Q368"/>
      <c r="R368"/>
      <c r="S368"/>
      <c r="T368"/>
      <c r="U368"/>
      <c r="V368"/>
      <c r="W368"/>
    </row>
    <row r="369" spans="1:23" x14ac:dyDescent="0.25">
      <c r="A369"/>
      <c r="B369"/>
      <c r="C369"/>
      <c r="D369"/>
      <c r="E369"/>
      <c r="F369"/>
      <c r="G369"/>
      <c r="H369"/>
      <c r="I369"/>
      <c r="J369"/>
      <c r="K369"/>
      <c r="L369"/>
      <c r="M369"/>
      <c r="N369"/>
      <c r="O369"/>
      <c r="P369"/>
      <c r="Q369"/>
      <c r="R369"/>
      <c r="S369"/>
      <c r="T369"/>
      <c r="U369"/>
      <c r="V369"/>
      <c r="W369"/>
    </row>
    <row r="370" spans="1:23" x14ac:dyDescent="0.25">
      <c r="A370"/>
      <c r="B370"/>
      <c r="C370"/>
      <c r="D370"/>
      <c r="E370"/>
      <c r="F370"/>
      <c r="G370"/>
      <c r="H370"/>
      <c r="I370"/>
      <c r="J370"/>
      <c r="K370"/>
      <c r="L370"/>
      <c r="M370"/>
      <c r="N370"/>
      <c r="O370"/>
      <c r="P370"/>
      <c r="Q370"/>
      <c r="R370"/>
      <c r="S370"/>
      <c r="T370"/>
      <c r="U370"/>
      <c r="V370"/>
      <c r="W370"/>
    </row>
    <row r="371" spans="1:23" x14ac:dyDescent="0.25">
      <c r="A371"/>
      <c r="B371"/>
      <c r="C371"/>
      <c r="D371"/>
      <c r="E371"/>
      <c r="F371"/>
      <c r="G371"/>
      <c r="H371"/>
      <c r="I371"/>
      <c r="J371"/>
      <c r="K371"/>
      <c r="L371"/>
      <c r="M371"/>
      <c r="N371"/>
      <c r="O371"/>
      <c r="P371"/>
      <c r="Q371"/>
      <c r="R371"/>
      <c r="S371"/>
      <c r="T371"/>
      <c r="U371"/>
      <c r="V371"/>
      <c r="W371"/>
    </row>
    <row r="372" spans="1:23" x14ac:dyDescent="0.25">
      <c r="A372"/>
      <c r="B372"/>
      <c r="C372"/>
      <c r="D372"/>
      <c r="E372"/>
      <c r="F372"/>
      <c r="G372"/>
      <c r="H372"/>
      <c r="I372"/>
      <c r="J372"/>
      <c r="K372"/>
      <c r="L372"/>
      <c r="M372"/>
      <c r="N372"/>
      <c r="O372"/>
      <c r="P372"/>
      <c r="Q372"/>
      <c r="R372"/>
      <c r="S372"/>
      <c r="T372"/>
      <c r="U372"/>
      <c r="V372"/>
      <c r="W372"/>
    </row>
    <row r="373" spans="1:23" x14ac:dyDescent="0.25">
      <c r="A373"/>
      <c r="B373"/>
      <c r="C373"/>
      <c r="D373"/>
      <c r="E373"/>
      <c r="F373"/>
      <c r="G373"/>
      <c r="H373"/>
      <c r="I373"/>
      <c r="J373"/>
      <c r="K373"/>
      <c r="L373"/>
      <c r="M373"/>
      <c r="N373"/>
      <c r="O373"/>
      <c r="P373"/>
      <c r="Q373"/>
      <c r="R373"/>
      <c r="S373"/>
      <c r="T373"/>
      <c r="U373"/>
      <c r="V373"/>
      <c r="W373"/>
    </row>
    <row r="374" spans="1:23" x14ac:dyDescent="0.25">
      <c r="A374"/>
      <c r="B374"/>
      <c r="C374"/>
      <c r="D374"/>
      <c r="E374"/>
      <c r="F374"/>
      <c r="G374"/>
      <c r="H374"/>
      <c r="I374"/>
      <c r="J374"/>
      <c r="K374"/>
      <c r="L374"/>
      <c r="M374"/>
      <c r="N374"/>
      <c r="O374"/>
      <c r="P374"/>
      <c r="Q374"/>
      <c r="R374"/>
      <c r="S374"/>
      <c r="T374"/>
      <c r="U374"/>
      <c r="V374"/>
      <c r="W374"/>
    </row>
    <row r="375" spans="1:23" x14ac:dyDescent="0.25">
      <c r="A375"/>
      <c r="B375"/>
      <c r="C375"/>
      <c r="D375"/>
      <c r="E375"/>
      <c r="F375"/>
      <c r="G375"/>
      <c r="H375"/>
      <c r="I375"/>
      <c r="J375"/>
      <c r="K375"/>
      <c r="L375"/>
      <c r="M375"/>
      <c r="N375"/>
      <c r="O375"/>
      <c r="P375"/>
      <c r="Q375"/>
      <c r="R375"/>
      <c r="S375"/>
      <c r="T375"/>
      <c r="U375"/>
      <c r="V375"/>
      <c r="W375"/>
    </row>
    <row r="376" spans="1:23" x14ac:dyDescent="0.25">
      <c r="A376"/>
      <c r="B376"/>
      <c r="C376"/>
      <c r="D376"/>
      <c r="E376"/>
      <c r="F376"/>
      <c r="G376"/>
      <c r="H376"/>
      <c r="I376"/>
      <c r="J376"/>
      <c r="K376"/>
      <c r="L376"/>
      <c r="M376"/>
      <c r="N376"/>
      <c r="O376"/>
      <c r="P376"/>
      <c r="Q376"/>
      <c r="R376"/>
      <c r="S376"/>
      <c r="T376"/>
      <c r="U376"/>
      <c r="V376"/>
      <c r="W376"/>
    </row>
    <row r="377" spans="1:23" x14ac:dyDescent="0.25">
      <c r="A377"/>
      <c r="B377"/>
      <c r="C377"/>
      <c r="D377"/>
      <c r="E377"/>
      <c r="F377"/>
      <c r="G377"/>
      <c r="H377"/>
      <c r="I377"/>
      <c r="J377"/>
      <c r="K377"/>
      <c r="L377"/>
      <c r="M377"/>
      <c r="N377"/>
      <c r="O377"/>
      <c r="P377"/>
      <c r="Q377"/>
      <c r="R377"/>
      <c r="S377"/>
      <c r="T377"/>
      <c r="U377"/>
      <c r="V377"/>
      <c r="W377"/>
    </row>
    <row r="378" spans="1:23" x14ac:dyDescent="0.25">
      <c r="A378"/>
      <c r="B378"/>
      <c r="C378"/>
      <c r="D378"/>
      <c r="E378"/>
      <c r="F378"/>
      <c r="G378"/>
      <c r="H378"/>
      <c r="I378"/>
      <c r="J378"/>
      <c r="K378"/>
      <c r="L378"/>
      <c r="M378"/>
      <c r="N378"/>
      <c r="O378"/>
      <c r="P378"/>
      <c r="Q378"/>
      <c r="R378"/>
      <c r="S378"/>
      <c r="T378"/>
      <c r="U378"/>
      <c r="V378"/>
      <c r="W378"/>
    </row>
    <row r="379" spans="1:23" x14ac:dyDescent="0.25">
      <c r="A379"/>
      <c r="B379"/>
      <c r="C379"/>
      <c r="D379"/>
      <c r="E379"/>
      <c r="F379"/>
      <c r="G379"/>
      <c r="H379"/>
      <c r="I379"/>
      <c r="J379"/>
      <c r="K379"/>
      <c r="L379"/>
      <c r="M379"/>
      <c r="N379"/>
      <c r="O379"/>
      <c r="P379"/>
      <c r="Q379"/>
      <c r="R379"/>
      <c r="S379"/>
      <c r="T379"/>
      <c r="U379"/>
      <c r="V379"/>
      <c r="W379"/>
    </row>
    <row r="380" spans="1:23" x14ac:dyDescent="0.25">
      <c r="A380"/>
      <c r="B380"/>
      <c r="C380"/>
      <c r="D380"/>
      <c r="E380"/>
      <c r="F380"/>
      <c r="G380"/>
      <c r="H380"/>
      <c r="I380"/>
      <c r="J380"/>
      <c r="K380"/>
      <c r="L380"/>
      <c r="M380"/>
      <c r="N380"/>
      <c r="O380"/>
      <c r="P380"/>
      <c r="Q380"/>
      <c r="R380"/>
      <c r="S380"/>
      <c r="T380"/>
      <c r="U380"/>
      <c r="V380"/>
      <c r="W380"/>
    </row>
    <row r="381" spans="1:23" x14ac:dyDescent="0.25">
      <c r="A381"/>
      <c r="B381"/>
      <c r="C381"/>
      <c r="D381"/>
      <c r="E381"/>
      <c r="F381"/>
      <c r="G381"/>
      <c r="H381"/>
      <c r="I381"/>
      <c r="J381"/>
      <c r="K381"/>
      <c r="L381"/>
      <c r="M381"/>
      <c r="N381"/>
      <c r="O381"/>
      <c r="P381"/>
      <c r="Q381"/>
      <c r="R381"/>
      <c r="S381"/>
      <c r="T381"/>
      <c r="U381"/>
      <c r="V381"/>
      <c r="W381"/>
    </row>
    <row r="382" spans="1:23" x14ac:dyDescent="0.25">
      <c r="A382"/>
      <c r="B382"/>
      <c r="C382"/>
      <c r="D382"/>
      <c r="E382"/>
      <c r="F382"/>
      <c r="G382"/>
      <c r="H382"/>
      <c r="I382"/>
      <c r="J382"/>
      <c r="K382"/>
      <c r="L382"/>
      <c r="M382"/>
      <c r="N382"/>
      <c r="O382"/>
      <c r="P382"/>
      <c r="Q382"/>
      <c r="R382"/>
      <c r="S382"/>
      <c r="T382"/>
      <c r="U382"/>
      <c r="V382"/>
      <c r="W382"/>
    </row>
    <row r="383" spans="1:23" x14ac:dyDescent="0.25">
      <c r="A383"/>
      <c r="B383"/>
      <c r="C383"/>
      <c r="D383"/>
      <c r="E383"/>
      <c r="F383"/>
      <c r="G383"/>
      <c r="H383"/>
      <c r="I383"/>
      <c r="J383"/>
      <c r="K383"/>
      <c r="L383"/>
      <c r="M383"/>
      <c r="N383"/>
      <c r="O383"/>
      <c r="P383"/>
      <c r="Q383"/>
      <c r="R383"/>
      <c r="S383"/>
      <c r="T383"/>
      <c r="U383"/>
      <c r="V383"/>
      <c r="W383"/>
    </row>
    <row r="384" spans="1:23" x14ac:dyDescent="0.25">
      <c r="A384"/>
      <c r="B384"/>
      <c r="C384"/>
      <c r="D384"/>
      <c r="E384"/>
      <c r="F384"/>
      <c r="G384"/>
      <c r="H384"/>
      <c r="I384"/>
      <c r="J384"/>
      <c r="K384"/>
      <c r="L384"/>
      <c r="M384"/>
      <c r="N384"/>
      <c r="O384"/>
      <c r="P384"/>
      <c r="Q384"/>
      <c r="R384"/>
      <c r="S384"/>
      <c r="T384"/>
      <c r="U384"/>
      <c r="V384"/>
      <c r="W384"/>
    </row>
    <row r="385" spans="1:23" x14ac:dyDescent="0.25">
      <c r="A385"/>
      <c r="B385"/>
      <c r="C385"/>
      <c r="D385"/>
      <c r="E385"/>
      <c r="F385"/>
      <c r="G385"/>
      <c r="H385"/>
      <c r="I385"/>
      <c r="J385"/>
      <c r="K385"/>
      <c r="L385"/>
      <c r="M385"/>
      <c r="N385"/>
      <c r="O385"/>
      <c r="P385"/>
      <c r="Q385"/>
      <c r="R385"/>
      <c r="S385"/>
      <c r="T385"/>
      <c r="U385"/>
      <c r="V385"/>
      <c r="W385"/>
    </row>
    <row r="386" spans="1:23" x14ac:dyDescent="0.25">
      <c r="A386"/>
      <c r="B386"/>
      <c r="C386"/>
      <c r="D386"/>
      <c r="E386"/>
      <c r="F386"/>
      <c r="G386"/>
      <c r="H386"/>
      <c r="I386"/>
      <c r="J386"/>
      <c r="K386"/>
      <c r="L386"/>
      <c r="M386"/>
      <c r="N386"/>
      <c r="O386"/>
      <c r="P386"/>
      <c r="Q386"/>
      <c r="R386"/>
      <c r="S386"/>
      <c r="T386"/>
      <c r="U386"/>
      <c r="V386"/>
      <c r="W386"/>
    </row>
    <row r="387" spans="1:23" x14ac:dyDescent="0.25">
      <c r="A387"/>
      <c r="B387"/>
      <c r="C387"/>
      <c r="D387"/>
      <c r="E387"/>
      <c r="F387"/>
      <c r="G387"/>
      <c r="H387"/>
      <c r="I387"/>
      <c r="J387"/>
      <c r="K387"/>
      <c r="L387"/>
      <c r="M387"/>
      <c r="N387"/>
      <c r="O387"/>
      <c r="P387"/>
      <c r="Q387"/>
      <c r="R387"/>
      <c r="S387"/>
      <c r="T387"/>
      <c r="U387"/>
      <c r="V387"/>
      <c r="W387"/>
    </row>
    <row r="388" spans="1:23" x14ac:dyDescent="0.25">
      <c r="A388"/>
      <c r="B388"/>
      <c r="C388"/>
      <c r="D388"/>
      <c r="E388"/>
      <c r="F388"/>
      <c r="G388"/>
      <c r="H388"/>
      <c r="I388"/>
      <c r="J388"/>
      <c r="K388"/>
      <c r="L388"/>
      <c r="M388"/>
      <c r="N388"/>
      <c r="O388"/>
      <c r="P388"/>
      <c r="Q388"/>
      <c r="R388"/>
      <c r="S388"/>
      <c r="T388"/>
      <c r="U388"/>
      <c r="V388"/>
      <c r="W388"/>
    </row>
    <row r="389" spans="1:23" x14ac:dyDescent="0.25">
      <c r="A389"/>
      <c r="B389"/>
      <c r="C389"/>
      <c r="D389"/>
      <c r="E389"/>
      <c r="F389"/>
      <c r="G389"/>
      <c r="H389"/>
      <c r="I389"/>
      <c r="J389"/>
      <c r="K389"/>
      <c r="L389"/>
      <c r="M389"/>
      <c r="N389"/>
      <c r="O389"/>
      <c r="P389"/>
      <c r="Q389"/>
      <c r="R389"/>
      <c r="S389"/>
      <c r="T389"/>
      <c r="U389"/>
      <c r="V389"/>
      <c r="W389"/>
    </row>
    <row r="390" spans="1:23" x14ac:dyDescent="0.25">
      <c r="A390"/>
      <c r="B390"/>
      <c r="C390"/>
      <c r="D390"/>
      <c r="E390"/>
      <c r="F390"/>
      <c r="G390"/>
      <c r="H390"/>
      <c r="I390"/>
      <c r="J390"/>
      <c r="K390"/>
      <c r="L390"/>
      <c r="M390"/>
      <c r="N390"/>
      <c r="O390"/>
      <c r="P390"/>
      <c r="Q390"/>
      <c r="R390"/>
      <c r="S390"/>
      <c r="T390"/>
      <c r="U390"/>
      <c r="V390"/>
      <c r="W390"/>
    </row>
    <row r="391" spans="1:23" x14ac:dyDescent="0.25">
      <c r="A391"/>
      <c r="B391"/>
      <c r="C391"/>
      <c r="D391"/>
      <c r="E391"/>
      <c r="F391"/>
      <c r="G391"/>
      <c r="H391"/>
      <c r="I391"/>
      <c r="J391"/>
      <c r="K391"/>
      <c r="L391"/>
      <c r="M391"/>
      <c r="N391"/>
      <c r="O391"/>
      <c r="P391"/>
      <c r="Q391"/>
      <c r="R391"/>
      <c r="S391"/>
      <c r="T391"/>
      <c r="U391"/>
      <c r="V391"/>
      <c r="W391"/>
    </row>
    <row r="392" spans="1:23" x14ac:dyDescent="0.25">
      <c r="A392"/>
      <c r="B392"/>
      <c r="C392"/>
      <c r="D392"/>
      <c r="E392"/>
      <c r="F392"/>
      <c r="G392"/>
      <c r="H392"/>
      <c r="I392"/>
      <c r="J392"/>
      <c r="K392"/>
      <c r="L392"/>
      <c r="M392"/>
      <c r="N392"/>
      <c r="O392"/>
      <c r="P392"/>
      <c r="Q392"/>
      <c r="R392"/>
      <c r="S392"/>
      <c r="T392"/>
      <c r="U392"/>
      <c r="V392"/>
      <c r="W392"/>
    </row>
    <row r="393" spans="1:23" x14ac:dyDescent="0.25">
      <c r="A393"/>
      <c r="B393"/>
      <c r="C393"/>
      <c r="D393"/>
      <c r="E393"/>
      <c r="F393"/>
      <c r="G393"/>
      <c r="H393"/>
      <c r="I393"/>
      <c r="J393"/>
      <c r="K393"/>
      <c r="L393"/>
      <c r="M393"/>
      <c r="N393"/>
      <c r="O393"/>
      <c r="P393"/>
      <c r="Q393"/>
      <c r="R393"/>
      <c r="S393"/>
      <c r="T393"/>
      <c r="U393"/>
      <c r="V393"/>
      <c r="W393"/>
    </row>
    <row r="394" spans="1:23" x14ac:dyDescent="0.25">
      <c r="A394"/>
      <c r="B394"/>
      <c r="C394"/>
      <c r="D394"/>
      <c r="E394"/>
      <c r="F394"/>
      <c r="G394"/>
      <c r="H394"/>
      <c r="I394"/>
      <c r="J394"/>
      <c r="K394"/>
      <c r="L394"/>
      <c r="M394"/>
      <c r="N394"/>
      <c r="O394"/>
      <c r="P394"/>
      <c r="Q394"/>
      <c r="R394"/>
      <c r="S394"/>
      <c r="T394"/>
      <c r="U394"/>
      <c r="V394"/>
      <c r="W394"/>
    </row>
    <row r="395" spans="1:23" x14ac:dyDescent="0.25">
      <c r="A395"/>
      <c r="B395"/>
      <c r="C395"/>
      <c r="D395"/>
      <c r="E395"/>
      <c r="F395"/>
      <c r="G395"/>
      <c r="H395"/>
      <c r="I395"/>
      <c r="J395"/>
      <c r="K395"/>
      <c r="L395"/>
      <c r="M395"/>
      <c r="N395"/>
      <c r="O395"/>
      <c r="P395"/>
      <c r="Q395"/>
      <c r="R395"/>
      <c r="S395"/>
      <c r="T395"/>
      <c r="U395"/>
      <c r="V395"/>
      <c r="W395"/>
    </row>
    <row r="396" spans="1:23" x14ac:dyDescent="0.25">
      <c r="A396"/>
      <c r="B396"/>
      <c r="C396"/>
      <c r="D396"/>
      <c r="E396"/>
      <c r="F396"/>
      <c r="G396"/>
      <c r="H396"/>
      <c r="I396"/>
      <c r="J396"/>
      <c r="K396"/>
      <c r="L396"/>
      <c r="M396"/>
      <c r="N396"/>
      <c r="O396"/>
      <c r="P396"/>
      <c r="Q396"/>
      <c r="R396"/>
      <c r="S396"/>
      <c r="T396"/>
      <c r="U396"/>
      <c r="V396"/>
      <c r="W396"/>
    </row>
    <row r="397" spans="1:23" x14ac:dyDescent="0.25">
      <c r="A397"/>
      <c r="B397"/>
      <c r="C397"/>
      <c r="D397"/>
      <c r="E397"/>
      <c r="F397"/>
      <c r="G397"/>
      <c r="H397"/>
      <c r="I397"/>
      <c r="J397"/>
      <c r="K397"/>
      <c r="L397"/>
      <c r="M397"/>
      <c r="N397"/>
      <c r="O397"/>
      <c r="P397"/>
      <c r="Q397"/>
      <c r="R397"/>
      <c r="S397"/>
      <c r="T397"/>
      <c r="U397"/>
      <c r="V397"/>
      <c r="W397"/>
    </row>
    <row r="398" spans="1:23" x14ac:dyDescent="0.25">
      <c r="A398"/>
      <c r="B398"/>
      <c r="C398"/>
      <c r="D398"/>
      <c r="E398"/>
      <c r="F398"/>
      <c r="G398"/>
      <c r="H398"/>
      <c r="I398"/>
      <c r="J398"/>
      <c r="K398"/>
      <c r="L398"/>
      <c r="M398"/>
      <c r="N398"/>
      <c r="O398"/>
      <c r="P398"/>
      <c r="Q398"/>
      <c r="R398"/>
      <c r="S398"/>
      <c r="T398"/>
      <c r="U398"/>
      <c r="V398"/>
      <c r="W398"/>
    </row>
    <row r="399" spans="1:23" x14ac:dyDescent="0.25">
      <c r="A399"/>
      <c r="B399"/>
      <c r="C399"/>
      <c r="D399"/>
      <c r="E399"/>
      <c r="F399"/>
      <c r="G399"/>
      <c r="H399"/>
      <c r="I399"/>
      <c r="J399"/>
      <c r="K399"/>
      <c r="L399"/>
      <c r="M399"/>
      <c r="N399"/>
      <c r="O399"/>
      <c r="P399"/>
      <c r="Q399"/>
      <c r="R399"/>
      <c r="S399"/>
      <c r="T399"/>
      <c r="U399"/>
      <c r="V399"/>
      <c r="W399"/>
    </row>
    <row r="400" spans="1:23" x14ac:dyDescent="0.25">
      <c r="A400"/>
      <c r="B400"/>
      <c r="C400"/>
      <c r="D400"/>
      <c r="E400"/>
      <c r="F400"/>
      <c r="G400"/>
      <c r="H400"/>
      <c r="I400"/>
      <c r="J400"/>
      <c r="K400"/>
      <c r="L400"/>
      <c r="M400"/>
      <c r="N400"/>
      <c r="O400"/>
      <c r="P400"/>
      <c r="Q400"/>
      <c r="R400"/>
      <c r="S400"/>
      <c r="T400"/>
      <c r="U400"/>
      <c r="V400"/>
      <c r="W400"/>
    </row>
    <row r="401" spans="1:23" x14ac:dyDescent="0.25">
      <c r="A401"/>
      <c r="B401"/>
      <c r="C401"/>
      <c r="D401"/>
      <c r="E401"/>
      <c r="F401"/>
      <c r="G401"/>
      <c r="H401"/>
      <c r="I401"/>
      <c r="J401"/>
      <c r="K401"/>
      <c r="L401"/>
      <c r="M401"/>
      <c r="N401"/>
      <c r="O401"/>
      <c r="P401"/>
      <c r="Q401"/>
      <c r="R401"/>
      <c r="S401"/>
      <c r="T401"/>
      <c r="U401"/>
      <c r="V401"/>
      <c r="W401"/>
    </row>
    <row r="402" spans="1:23" x14ac:dyDescent="0.25">
      <c r="A402"/>
      <c r="B402"/>
      <c r="C402"/>
      <c r="D402"/>
      <c r="E402"/>
      <c r="F402"/>
      <c r="G402"/>
      <c r="H402"/>
      <c r="I402"/>
      <c r="J402"/>
      <c r="K402"/>
      <c r="L402"/>
      <c r="M402"/>
      <c r="N402"/>
      <c r="O402"/>
      <c r="P402"/>
      <c r="Q402"/>
      <c r="R402"/>
      <c r="S402"/>
      <c r="T402"/>
      <c r="U402"/>
      <c r="V402"/>
      <c r="W402"/>
    </row>
    <row r="403" spans="1:23" x14ac:dyDescent="0.25">
      <c r="A403"/>
      <c r="B403"/>
      <c r="C403"/>
      <c r="D403"/>
      <c r="E403"/>
      <c r="F403"/>
      <c r="G403"/>
      <c r="H403"/>
      <c r="I403"/>
      <c r="J403"/>
      <c r="K403"/>
      <c r="L403"/>
      <c r="M403"/>
      <c r="N403"/>
      <c r="O403"/>
      <c r="P403"/>
      <c r="Q403"/>
      <c r="R403"/>
      <c r="S403"/>
      <c r="T403"/>
      <c r="U403"/>
      <c r="V403"/>
      <c r="W403"/>
    </row>
    <row r="404" spans="1:23" x14ac:dyDescent="0.25">
      <c r="A404"/>
      <c r="B404"/>
      <c r="C404"/>
      <c r="D404"/>
      <c r="E404"/>
      <c r="F404"/>
      <c r="G404"/>
      <c r="H404"/>
      <c r="I404"/>
      <c r="J404"/>
      <c r="K404"/>
      <c r="L404"/>
      <c r="M404"/>
      <c r="N404"/>
      <c r="O404"/>
      <c r="P404"/>
      <c r="Q404"/>
      <c r="R404"/>
      <c r="S404"/>
      <c r="T404"/>
      <c r="U404"/>
      <c r="V404"/>
      <c r="W404"/>
    </row>
    <row r="405" spans="1:23" x14ac:dyDescent="0.25">
      <c r="A405"/>
      <c r="B405"/>
      <c r="C405"/>
      <c r="D405"/>
      <c r="E405"/>
      <c r="F405"/>
      <c r="G405"/>
      <c r="H405"/>
      <c r="I405"/>
      <c r="J405"/>
      <c r="K405"/>
      <c r="L405"/>
      <c r="M405"/>
      <c r="N405"/>
      <c r="O405"/>
      <c r="P405"/>
      <c r="Q405"/>
      <c r="R405"/>
      <c r="S405"/>
      <c r="T405"/>
      <c r="U405"/>
      <c r="V405"/>
      <c r="W405"/>
    </row>
    <row r="406" spans="1:23" x14ac:dyDescent="0.25">
      <c r="A406"/>
      <c r="B406"/>
      <c r="C406"/>
      <c r="D406"/>
      <c r="E406"/>
      <c r="F406"/>
      <c r="G406"/>
      <c r="H406"/>
      <c r="I406"/>
      <c r="J406"/>
      <c r="K406"/>
      <c r="L406"/>
      <c r="M406"/>
      <c r="N406"/>
      <c r="O406"/>
      <c r="P406"/>
      <c r="Q406"/>
      <c r="R406"/>
      <c r="S406"/>
      <c r="T406"/>
      <c r="U406"/>
      <c r="V406"/>
      <c r="W406"/>
    </row>
    <row r="407" spans="1:23" x14ac:dyDescent="0.25">
      <c r="A407"/>
      <c r="B407"/>
      <c r="C407"/>
      <c r="D407"/>
      <c r="E407"/>
      <c r="F407"/>
      <c r="G407"/>
      <c r="H407"/>
      <c r="I407"/>
      <c r="J407"/>
      <c r="K407"/>
      <c r="L407"/>
      <c r="M407"/>
      <c r="N407"/>
      <c r="O407"/>
      <c r="P407"/>
      <c r="Q407"/>
      <c r="R407"/>
      <c r="S407"/>
      <c r="T407"/>
      <c r="U407"/>
      <c r="V407"/>
      <c r="W407"/>
    </row>
    <row r="408" spans="1:23" x14ac:dyDescent="0.25">
      <c r="A408"/>
      <c r="B408"/>
      <c r="C408"/>
      <c r="D408"/>
      <c r="E408"/>
      <c r="F408"/>
      <c r="G408"/>
      <c r="H408"/>
      <c r="I408"/>
      <c r="J408"/>
      <c r="K408"/>
      <c r="L408"/>
      <c r="M408"/>
      <c r="N408"/>
      <c r="O408"/>
      <c r="P408"/>
      <c r="Q408"/>
      <c r="R408"/>
      <c r="S408"/>
      <c r="T408"/>
      <c r="U408"/>
      <c r="V408"/>
      <c r="W408"/>
    </row>
    <row r="409" spans="1:23" x14ac:dyDescent="0.25">
      <c r="A409"/>
      <c r="B409"/>
      <c r="C409"/>
      <c r="D409"/>
      <c r="E409"/>
      <c r="F409"/>
      <c r="G409"/>
      <c r="H409"/>
      <c r="I409"/>
      <c r="J409"/>
      <c r="K409"/>
      <c r="L409"/>
      <c r="M409"/>
      <c r="N409"/>
      <c r="O409"/>
      <c r="P409"/>
      <c r="Q409"/>
      <c r="R409"/>
      <c r="S409"/>
      <c r="T409"/>
      <c r="U409"/>
      <c r="V409"/>
      <c r="W409"/>
    </row>
    <row r="410" spans="1:23" x14ac:dyDescent="0.25">
      <c r="A410"/>
      <c r="B410"/>
      <c r="C410"/>
      <c r="D410"/>
      <c r="E410"/>
      <c r="F410"/>
      <c r="G410"/>
      <c r="H410"/>
      <c r="I410"/>
      <c r="J410"/>
      <c r="K410"/>
      <c r="L410"/>
      <c r="M410"/>
      <c r="N410"/>
      <c r="O410"/>
      <c r="P410"/>
      <c r="Q410"/>
      <c r="R410"/>
      <c r="S410"/>
      <c r="T410"/>
      <c r="U410"/>
      <c r="V410"/>
      <c r="W410"/>
    </row>
    <row r="411" spans="1:23" x14ac:dyDescent="0.25">
      <c r="A411"/>
      <c r="B411"/>
      <c r="C411"/>
      <c r="D411"/>
      <c r="E411"/>
      <c r="F411"/>
      <c r="G411"/>
      <c r="H411"/>
      <c r="I411"/>
      <c r="J411"/>
      <c r="K411"/>
      <c r="L411"/>
      <c r="M411"/>
      <c r="N411"/>
      <c r="O411"/>
      <c r="P411"/>
      <c r="Q411"/>
      <c r="R411"/>
      <c r="S411"/>
      <c r="T411"/>
      <c r="U411"/>
      <c r="V411"/>
      <c r="W411"/>
    </row>
    <row r="412" spans="1:23" x14ac:dyDescent="0.25">
      <c r="A412"/>
      <c r="B412"/>
      <c r="C412"/>
      <c r="D412"/>
      <c r="E412"/>
      <c r="F412"/>
      <c r="G412"/>
      <c r="H412"/>
      <c r="I412"/>
      <c r="J412"/>
      <c r="K412"/>
      <c r="L412"/>
      <c r="M412"/>
      <c r="N412"/>
      <c r="O412"/>
      <c r="P412"/>
      <c r="Q412"/>
      <c r="R412"/>
      <c r="S412"/>
      <c r="T412"/>
      <c r="U412"/>
      <c r="V412"/>
      <c r="W412"/>
    </row>
    <row r="413" spans="1:23" x14ac:dyDescent="0.25">
      <c r="A413"/>
      <c r="B413"/>
      <c r="C413"/>
      <c r="D413"/>
      <c r="E413"/>
      <c r="F413"/>
      <c r="G413"/>
      <c r="H413"/>
      <c r="I413"/>
      <c r="J413"/>
      <c r="K413"/>
      <c r="L413"/>
      <c r="M413"/>
      <c r="N413"/>
      <c r="O413"/>
      <c r="P413"/>
      <c r="Q413"/>
      <c r="R413"/>
      <c r="S413"/>
      <c r="T413"/>
      <c r="U413"/>
      <c r="V413"/>
      <c r="W413"/>
    </row>
    <row r="414" spans="1:23" x14ac:dyDescent="0.25">
      <c r="A414"/>
      <c r="B414"/>
      <c r="C414"/>
      <c r="D414"/>
      <c r="E414"/>
      <c r="F414"/>
      <c r="G414"/>
      <c r="H414"/>
      <c r="I414"/>
      <c r="J414"/>
      <c r="K414"/>
      <c r="L414"/>
      <c r="M414"/>
      <c r="N414"/>
      <c r="O414"/>
      <c r="P414"/>
      <c r="Q414"/>
      <c r="R414"/>
      <c r="S414"/>
      <c r="T414"/>
      <c r="U414"/>
      <c r="V414"/>
      <c r="W414"/>
    </row>
    <row r="415" spans="1:23" x14ac:dyDescent="0.25">
      <c r="A415"/>
      <c r="B415"/>
      <c r="C415"/>
      <c r="D415"/>
      <c r="E415"/>
      <c r="F415"/>
      <c r="G415"/>
      <c r="H415"/>
      <c r="I415"/>
      <c r="J415"/>
      <c r="K415"/>
      <c r="L415"/>
      <c r="M415"/>
      <c r="N415"/>
      <c r="O415"/>
      <c r="P415"/>
      <c r="Q415"/>
      <c r="R415"/>
      <c r="S415"/>
      <c r="T415"/>
      <c r="U415"/>
      <c r="V415"/>
      <c r="W415"/>
    </row>
    <row r="416" spans="1:23" x14ac:dyDescent="0.25">
      <c r="A416"/>
      <c r="B416"/>
      <c r="C416"/>
      <c r="D416"/>
      <c r="E416"/>
      <c r="F416"/>
      <c r="G416"/>
      <c r="H416"/>
      <c r="I416"/>
      <c r="J416"/>
      <c r="K416"/>
      <c r="L416"/>
      <c r="M416"/>
      <c r="N416"/>
      <c r="O416"/>
      <c r="P416"/>
      <c r="Q416"/>
      <c r="R416"/>
      <c r="S416"/>
      <c r="T416"/>
      <c r="U416"/>
      <c r="V416"/>
      <c r="W416"/>
    </row>
    <row r="417" spans="1:23" x14ac:dyDescent="0.25">
      <c r="A417"/>
      <c r="B417"/>
      <c r="C417"/>
      <c r="D417"/>
      <c r="E417"/>
      <c r="F417"/>
      <c r="G417"/>
      <c r="H417"/>
      <c r="I417"/>
      <c r="J417"/>
      <c r="K417"/>
      <c r="L417"/>
      <c r="M417"/>
      <c r="N417"/>
      <c r="O417"/>
      <c r="P417"/>
      <c r="Q417"/>
      <c r="R417"/>
      <c r="S417"/>
      <c r="T417"/>
      <c r="U417"/>
      <c r="V417"/>
      <c r="W417"/>
    </row>
    <row r="418" spans="1:23" x14ac:dyDescent="0.25">
      <c r="A418"/>
      <c r="B418"/>
      <c r="C418"/>
      <c r="D418"/>
      <c r="E418"/>
      <c r="F418"/>
      <c r="G418"/>
      <c r="H418"/>
      <c r="I418"/>
      <c r="J418"/>
      <c r="K418"/>
      <c r="L418"/>
      <c r="M418"/>
      <c r="N418"/>
      <c r="O418"/>
      <c r="P418"/>
      <c r="Q418"/>
      <c r="R418"/>
      <c r="S418"/>
      <c r="T418"/>
      <c r="U418"/>
      <c r="V418"/>
      <c r="W418"/>
    </row>
    <row r="419" spans="1:23" x14ac:dyDescent="0.25">
      <c r="A419"/>
      <c r="B419"/>
      <c r="C419"/>
      <c r="D419"/>
      <c r="E419"/>
      <c r="F419"/>
      <c r="G419"/>
      <c r="H419"/>
      <c r="I419"/>
      <c r="J419"/>
      <c r="K419"/>
      <c r="L419"/>
      <c r="M419"/>
      <c r="N419"/>
      <c r="O419"/>
      <c r="P419"/>
      <c r="Q419"/>
      <c r="R419"/>
      <c r="S419"/>
      <c r="T419"/>
      <c r="U419"/>
      <c r="V419"/>
      <c r="W419"/>
    </row>
    <row r="420" spans="1:23" x14ac:dyDescent="0.25">
      <c r="A420"/>
      <c r="B420"/>
      <c r="C420"/>
      <c r="D420"/>
      <c r="E420"/>
      <c r="F420"/>
      <c r="G420"/>
      <c r="H420"/>
      <c r="I420"/>
      <c r="J420"/>
      <c r="K420"/>
      <c r="L420"/>
      <c r="M420"/>
      <c r="N420"/>
      <c r="O420"/>
      <c r="P420"/>
      <c r="Q420"/>
      <c r="R420"/>
      <c r="S420"/>
      <c r="T420"/>
      <c r="U420"/>
      <c r="V420"/>
      <c r="W420"/>
    </row>
    <row r="421" spans="1:23" x14ac:dyDescent="0.25">
      <c r="A421"/>
      <c r="B421"/>
      <c r="C421"/>
      <c r="D421"/>
      <c r="E421"/>
      <c r="F421"/>
      <c r="G421"/>
      <c r="H421"/>
      <c r="I421"/>
      <c r="J421"/>
      <c r="K421"/>
      <c r="L421"/>
      <c r="M421"/>
      <c r="N421"/>
      <c r="O421"/>
      <c r="P421"/>
      <c r="Q421"/>
      <c r="R421"/>
      <c r="S421"/>
      <c r="T421"/>
      <c r="U421"/>
      <c r="V421"/>
      <c r="W421"/>
    </row>
    <row r="422" spans="1:23" x14ac:dyDescent="0.25">
      <c r="A422"/>
      <c r="B422"/>
      <c r="C422"/>
      <c r="D422"/>
      <c r="E422"/>
      <c r="F422"/>
      <c r="G422"/>
      <c r="H422"/>
      <c r="I422"/>
      <c r="J422"/>
      <c r="K422"/>
      <c r="L422"/>
      <c r="M422"/>
      <c r="N422"/>
      <c r="O422"/>
      <c r="P422"/>
      <c r="Q422"/>
      <c r="R422"/>
      <c r="S422"/>
      <c r="T422"/>
      <c r="U422"/>
      <c r="V422"/>
      <c r="W422"/>
    </row>
    <row r="423" spans="1:23" x14ac:dyDescent="0.25">
      <c r="A423"/>
      <c r="B423"/>
      <c r="C423"/>
      <c r="D423"/>
      <c r="E423"/>
      <c r="F423"/>
      <c r="G423"/>
      <c r="H423"/>
      <c r="I423"/>
      <c r="J423"/>
      <c r="K423"/>
      <c r="L423"/>
      <c r="M423"/>
      <c r="N423"/>
      <c r="O423"/>
      <c r="P423"/>
      <c r="Q423"/>
      <c r="R423"/>
      <c r="S423"/>
      <c r="T423"/>
      <c r="U423"/>
      <c r="V423"/>
      <c r="W423"/>
    </row>
    <row r="424" spans="1:23" x14ac:dyDescent="0.25">
      <c r="A424"/>
      <c r="B424"/>
      <c r="C424"/>
      <c r="D424"/>
      <c r="E424"/>
      <c r="F424"/>
      <c r="G424"/>
      <c r="H424"/>
      <c r="I424"/>
      <c r="J424"/>
      <c r="K424"/>
      <c r="L424"/>
      <c r="M424"/>
      <c r="N424"/>
      <c r="O424"/>
      <c r="P424"/>
      <c r="Q424"/>
      <c r="R424"/>
      <c r="S424"/>
      <c r="T424"/>
      <c r="U424"/>
      <c r="V424"/>
      <c r="W424"/>
    </row>
    <row r="425" spans="1:23" x14ac:dyDescent="0.25">
      <c r="A425"/>
      <c r="B425"/>
      <c r="C425"/>
      <c r="D425"/>
      <c r="E425"/>
      <c r="F425"/>
      <c r="G425"/>
      <c r="H425"/>
      <c r="I425"/>
      <c r="J425"/>
      <c r="K425"/>
      <c r="L425"/>
      <c r="M425"/>
      <c r="N425"/>
      <c r="O425"/>
      <c r="P425"/>
      <c r="Q425"/>
      <c r="R425"/>
      <c r="S425"/>
      <c r="T425"/>
      <c r="U425"/>
      <c r="V425"/>
      <c r="W425"/>
    </row>
    <row r="426" spans="1:23" x14ac:dyDescent="0.25">
      <c r="A426"/>
      <c r="B426"/>
      <c r="C426"/>
      <c r="D426"/>
      <c r="E426"/>
      <c r="F426"/>
      <c r="G426"/>
      <c r="H426"/>
      <c r="I426"/>
      <c r="J426"/>
      <c r="K426"/>
      <c r="L426"/>
      <c r="M426"/>
      <c r="N426"/>
      <c r="O426"/>
      <c r="P426"/>
      <c r="Q426"/>
      <c r="R426"/>
      <c r="S426"/>
      <c r="T426"/>
      <c r="U426"/>
      <c r="V426"/>
      <c r="W426"/>
    </row>
    <row r="427" spans="1:23" x14ac:dyDescent="0.25">
      <c r="A427"/>
      <c r="B427"/>
      <c r="C427"/>
      <c r="D427"/>
      <c r="E427"/>
      <c r="F427"/>
      <c r="G427"/>
      <c r="H427"/>
      <c r="I427"/>
      <c r="J427"/>
      <c r="K427"/>
      <c r="L427"/>
      <c r="M427"/>
      <c r="N427"/>
      <c r="O427"/>
      <c r="P427"/>
      <c r="Q427"/>
      <c r="R427"/>
      <c r="S427"/>
      <c r="T427"/>
      <c r="U427"/>
      <c r="V427"/>
      <c r="W427"/>
    </row>
    <row r="428" spans="1:23" x14ac:dyDescent="0.25">
      <c r="A428"/>
      <c r="B428"/>
      <c r="C428"/>
      <c r="D428"/>
      <c r="E428"/>
      <c r="F428"/>
      <c r="G428"/>
      <c r="H428"/>
      <c r="I428"/>
      <c r="J428"/>
      <c r="K428"/>
      <c r="L428"/>
      <c r="M428"/>
      <c r="N428"/>
      <c r="O428"/>
      <c r="P428"/>
      <c r="Q428"/>
      <c r="R428"/>
      <c r="S428"/>
      <c r="T428"/>
      <c r="U428"/>
      <c r="V428"/>
      <c r="W428"/>
    </row>
    <row r="429" spans="1:23" x14ac:dyDescent="0.25">
      <c r="A429"/>
      <c r="B429"/>
      <c r="C429"/>
      <c r="D429"/>
      <c r="E429"/>
      <c r="F429"/>
      <c r="G429"/>
      <c r="H429"/>
      <c r="I429"/>
      <c r="J429"/>
      <c r="K429"/>
      <c r="L429"/>
      <c r="M429"/>
      <c r="N429"/>
      <c r="O429"/>
      <c r="P429"/>
      <c r="Q429"/>
      <c r="R429"/>
      <c r="S429"/>
      <c r="T429"/>
      <c r="U429"/>
      <c r="V429"/>
      <c r="W429"/>
    </row>
    <row r="430" spans="1:23" x14ac:dyDescent="0.25">
      <c r="A430"/>
      <c r="B430"/>
      <c r="C430"/>
      <c r="D430"/>
      <c r="E430"/>
      <c r="F430"/>
      <c r="G430"/>
      <c r="H430"/>
      <c r="I430"/>
      <c r="J430"/>
      <c r="K430"/>
      <c r="L430"/>
      <c r="M430"/>
      <c r="N430"/>
      <c r="O430"/>
      <c r="P430"/>
      <c r="Q430"/>
      <c r="R430"/>
      <c r="S430"/>
      <c r="T430"/>
      <c r="U430"/>
      <c r="V430"/>
      <c r="W430"/>
    </row>
    <row r="431" spans="1:23" x14ac:dyDescent="0.25">
      <c r="A431"/>
      <c r="B431"/>
      <c r="C431"/>
      <c r="D431"/>
      <c r="E431"/>
      <c r="F431"/>
      <c r="G431"/>
      <c r="H431"/>
      <c r="I431"/>
      <c r="J431"/>
      <c r="K431"/>
      <c r="L431"/>
      <c r="M431"/>
      <c r="N431"/>
      <c r="O431"/>
      <c r="P431"/>
      <c r="Q431"/>
      <c r="R431"/>
      <c r="S431"/>
      <c r="T431"/>
      <c r="U431"/>
      <c r="V431"/>
      <c r="W431"/>
    </row>
    <row r="432" spans="1:23" x14ac:dyDescent="0.25">
      <c r="A432"/>
      <c r="B432"/>
      <c r="C432"/>
      <c r="D432"/>
      <c r="E432"/>
      <c r="F432"/>
      <c r="G432"/>
      <c r="H432"/>
      <c r="I432"/>
      <c r="J432"/>
      <c r="K432"/>
      <c r="L432"/>
      <c r="M432"/>
      <c r="N432"/>
      <c r="O432"/>
      <c r="P432"/>
      <c r="Q432"/>
      <c r="R432"/>
      <c r="S432"/>
      <c r="T432"/>
      <c r="U432"/>
      <c r="V432"/>
      <c r="W432"/>
    </row>
    <row r="433" spans="1:23" x14ac:dyDescent="0.25">
      <c r="A433"/>
      <c r="B433"/>
      <c r="C433"/>
      <c r="D433"/>
      <c r="E433"/>
      <c r="F433"/>
      <c r="G433"/>
      <c r="H433"/>
      <c r="I433"/>
      <c r="J433"/>
      <c r="K433"/>
      <c r="L433"/>
      <c r="M433"/>
      <c r="N433"/>
      <c r="O433"/>
      <c r="P433"/>
      <c r="Q433"/>
      <c r="R433"/>
      <c r="S433"/>
      <c r="T433"/>
      <c r="U433"/>
      <c r="V433"/>
      <c r="W433"/>
    </row>
    <row r="434" spans="1:23" x14ac:dyDescent="0.25">
      <c r="A434"/>
      <c r="B434"/>
      <c r="C434"/>
      <c r="D434"/>
      <c r="E434"/>
      <c r="F434"/>
      <c r="G434"/>
      <c r="H434"/>
      <c r="I434"/>
      <c r="J434"/>
      <c r="K434"/>
      <c r="L434"/>
      <c r="M434"/>
      <c r="N434"/>
      <c r="O434"/>
      <c r="P434"/>
      <c r="Q434"/>
      <c r="R434"/>
      <c r="S434"/>
      <c r="T434"/>
      <c r="U434"/>
      <c r="V434"/>
      <c r="W434"/>
    </row>
    <row r="435" spans="1:23" x14ac:dyDescent="0.25">
      <c r="A435"/>
      <c r="B435"/>
      <c r="C435"/>
      <c r="D435"/>
      <c r="E435"/>
      <c r="F435"/>
      <c r="G435"/>
      <c r="H435"/>
      <c r="I435"/>
      <c r="J435"/>
      <c r="K435"/>
      <c r="L435"/>
      <c r="M435"/>
      <c r="N435"/>
      <c r="O435"/>
      <c r="P435"/>
      <c r="Q435"/>
      <c r="R435"/>
      <c r="S435"/>
      <c r="T435"/>
      <c r="U435"/>
      <c r="V435"/>
      <c r="W435"/>
    </row>
    <row r="436" spans="1:23" x14ac:dyDescent="0.25">
      <c r="A436"/>
      <c r="B436"/>
      <c r="C436"/>
      <c r="D436"/>
      <c r="E436"/>
      <c r="F436"/>
      <c r="G436"/>
      <c r="H436"/>
      <c r="I436"/>
      <c r="J436"/>
      <c r="K436"/>
      <c r="L436"/>
      <c r="M436"/>
      <c r="N436"/>
      <c r="O436"/>
      <c r="P436"/>
      <c r="Q436"/>
      <c r="R436"/>
      <c r="S436"/>
      <c r="T436"/>
      <c r="U436"/>
      <c r="V436"/>
      <c r="W436"/>
    </row>
    <row r="437" spans="1:23" x14ac:dyDescent="0.25">
      <c r="A437"/>
      <c r="B437"/>
      <c r="C437"/>
      <c r="D437"/>
      <c r="E437"/>
      <c r="F437"/>
      <c r="G437"/>
      <c r="H437"/>
      <c r="I437"/>
      <c r="J437"/>
      <c r="K437"/>
      <c r="L437"/>
      <c r="M437"/>
      <c r="N437"/>
      <c r="O437"/>
      <c r="P437"/>
      <c r="Q437"/>
      <c r="R437"/>
      <c r="S437"/>
      <c r="T437"/>
      <c r="U437"/>
      <c r="V437"/>
      <c r="W437"/>
    </row>
    <row r="438" spans="1:23" x14ac:dyDescent="0.25">
      <c r="A438"/>
      <c r="B438"/>
      <c r="C438"/>
      <c r="D438"/>
      <c r="E438"/>
      <c r="F438"/>
      <c r="G438"/>
      <c r="H438"/>
      <c r="I438"/>
      <c r="J438"/>
      <c r="K438"/>
      <c r="L438"/>
      <c r="M438"/>
      <c r="N438"/>
      <c r="O438"/>
      <c r="P438"/>
      <c r="Q438"/>
      <c r="R438"/>
      <c r="S438"/>
      <c r="T438"/>
      <c r="U438"/>
      <c r="V438"/>
      <c r="W438"/>
    </row>
    <row r="439" spans="1:23" x14ac:dyDescent="0.25">
      <c r="A439"/>
      <c r="B439"/>
      <c r="C439"/>
      <c r="D439"/>
      <c r="E439"/>
      <c r="F439"/>
      <c r="G439"/>
      <c r="H439"/>
      <c r="I439"/>
      <c r="J439"/>
      <c r="K439"/>
      <c r="L439"/>
      <c r="M439"/>
      <c r="N439"/>
      <c r="O439"/>
      <c r="P439"/>
      <c r="Q439"/>
      <c r="R439"/>
      <c r="S439"/>
      <c r="T439"/>
      <c r="U439"/>
      <c r="V439"/>
      <c r="W439"/>
    </row>
    <row r="440" spans="1:23" x14ac:dyDescent="0.25">
      <c r="A440"/>
      <c r="B440"/>
      <c r="C440"/>
      <c r="D440"/>
      <c r="E440"/>
      <c r="F440"/>
      <c r="G440"/>
      <c r="H440"/>
      <c r="I440"/>
      <c r="J440"/>
      <c r="K440"/>
      <c r="L440"/>
      <c r="M440"/>
      <c r="N440"/>
      <c r="O440"/>
      <c r="P440"/>
      <c r="Q440"/>
      <c r="R440"/>
      <c r="S440"/>
      <c r="T440"/>
      <c r="U440"/>
      <c r="V440"/>
      <c r="W440"/>
    </row>
    <row r="441" spans="1:23" x14ac:dyDescent="0.25">
      <c r="A441"/>
      <c r="B441"/>
      <c r="C441"/>
      <c r="D441"/>
      <c r="E441"/>
      <c r="F441"/>
      <c r="G441"/>
      <c r="H441"/>
      <c r="I441"/>
      <c r="J441"/>
      <c r="K441"/>
      <c r="L441"/>
      <c r="M441"/>
      <c r="N441"/>
      <c r="O441"/>
      <c r="P441"/>
      <c r="Q441"/>
      <c r="R441"/>
      <c r="S441"/>
      <c r="T441"/>
      <c r="U441"/>
      <c r="V441"/>
      <c r="W441"/>
    </row>
    <row r="442" spans="1:23" x14ac:dyDescent="0.25">
      <c r="A442"/>
      <c r="B442"/>
      <c r="C442"/>
      <c r="D442"/>
      <c r="E442"/>
      <c r="F442"/>
      <c r="G442"/>
      <c r="H442"/>
      <c r="I442"/>
      <c r="J442"/>
      <c r="K442"/>
      <c r="L442"/>
      <c r="M442"/>
      <c r="N442"/>
      <c r="O442"/>
      <c r="P442"/>
      <c r="Q442"/>
      <c r="R442"/>
      <c r="S442"/>
      <c r="T442"/>
      <c r="U442"/>
      <c r="V442"/>
      <c r="W442"/>
    </row>
    <row r="443" spans="1:23" x14ac:dyDescent="0.25">
      <c r="A443"/>
      <c r="B443"/>
      <c r="C443"/>
      <c r="D443"/>
      <c r="E443"/>
      <c r="F443"/>
      <c r="G443"/>
      <c r="H443"/>
      <c r="I443"/>
      <c r="J443"/>
      <c r="K443"/>
      <c r="L443"/>
      <c r="M443"/>
      <c r="N443"/>
      <c r="O443"/>
      <c r="P443"/>
      <c r="Q443"/>
      <c r="R443"/>
      <c r="S443"/>
      <c r="T443"/>
      <c r="U443"/>
      <c r="V443"/>
      <c r="W443"/>
    </row>
    <row r="444" spans="1:23" x14ac:dyDescent="0.25">
      <c r="A444"/>
      <c r="B444"/>
      <c r="C444"/>
      <c r="D444"/>
      <c r="E444"/>
      <c r="F444"/>
      <c r="G444"/>
      <c r="H444"/>
      <c r="I444"/>
      <c r="J444"/>
      <c r="K444"/>
      <c r="L444"/>
      <c r="M444"/>
      <c r="N444"/>
      <c r="O444"/>
      <c r="P444"/>
      <c r="Q444"/>
      <c r="R444"/>
      <c r="S444"/>
      <c r="T444"/>
      <c r="U444"/>
      <c r="V444"/>
      <c r="W444"/>
    </row>
    <row r="445" spans="1:23" x14ac:dyDescent="0.25">
      <c r="A445"/>
      <c r="B445"/>
      <c r="C445"/>
      <c r="D445"/>
      <c r="E445"/>
      <c r="F445"/>
      <c r="G445"/>
      <c r="H445"/>
      <c r="I445"/>
      <c r="J445"/>
      <c r="K445"/>
      <c r="L445"/>
      <c r="M445"/>
      <c r="N445"/>
      <c r="O445"/>
      <c r="P445"/>
      <c r="Q445"/>
      <c r="R445"/>
      <c r="S445"/>
      <c r="T445"/>
      <c r="U445"/>
      <c r="V445"/>
      <c r="W445"/>
    </row>
    <row r="446" spans="1:23" x14ac:dyDescent="0.25">
      <c r="A446"/>
      <c r="B446"/>
      <c r="C446"/>
      <c r="D446"/>
      <c r="E446"/>
      <c r="F446"/>
      <c r="G446"/>
      <c r="H446"/>
      <c r="I446"/>
      <c r="J446"/>
      <c r="K446"/>
      <c r="L446"/>
      <c r="M446"/>
      <c r="N446"/>
      <c r="O446"/>
      <c r="P446"/>
      <c r="Q446"/>
      <c r="R446"/>
      <c r="S446"/>
      <c r="T446"/>
      <c r="U446"/>
      <c r="V446"/>
      <c r="W446"/>
    </row>
    <row r="447" spans="1:23" x14ac:dyDescent="0.25">
      <c r="A447"/>
      <c r="B447"/>
      <c r="C447"/>
      <c r="D447"/>
      <c r="E447"/>
      <c r="F447"/>
      <c r="G447"/>
      <c r="H447"/>
      <c r="I447"/>
      <c r="J447"/>
      <c r="K447"/>
      <c r="L447"/>
      <c r="M447"/>
      <c r="N447"/>
      <c r="O447"/>
      <c r="P447"/>
      <c r="Q447"/>
      <c r="R447"/>
      <c r="S447"/>
      <c r="T447"/>
      <c r="U447"/>
      <c r="V447"/>
      <c r="W447"/>
    </row>
    <row r="448" spans="1:23" x14ac:dyDescent="0.25">
      <c r="A448"/>
      <c r="B448"/>
      <c r="C448"/>
      <c r="D448"/>
      <c r="E448"/>
      <c r="F448"/>
      <c r="G448"/>
      <c r="H448"/>
      <c r="I448"/>
      <c r="J448"/>
      <c r="K448"/>
      <c r="L448"/>
      <c r="M448"/>
      <c r="N448"/>
      <c r="O448"/>
      <c r="P448"/>
      <c r="Q448"/>
      <c r="R448"/>
      <c r="S448"/>
      <c r="T448"/>
      <c r="U448"/>
      <c r="V448"/>
      <c r="W448"/>
    </row>
    <row r="449" spans="1:23" x14ac:dyDescent="0.25">
      <c r="A449"/>
      <c r="B449"/>
      <c r="C449"/>
      <c r="D449"/>
      <c r="E449"/>
      <c r="F449"/>
      <c r="G449"/>
      <c r="H449"/>
      <c r="I449"/>
      <c r="J449"/>
      <c r="K449"/>
      <c r="L449"/>
      <c r="M449"/>
      <c r="N449"/>
      <c r="O449"/>
      <c r="P449"/>
      <c r="Q449"/>
      <c r="R449"/>
      <c r="S449"/>
      <c r="T449"/>
      <c r="U449"/>
      <c r="V449"/>
      <c r="W449"/>
    </row>
    <row r="450" spans="1:23" x14ac:dyDescent="0.25">
      <c r="A450"/>
      <c r="B450"/>
      <c r="C450"/>
      <c r="D450"/>
      <c r="E450"/>
      <c r="F450"/>
      <c r="G450"/>
      <c r="H450"/>
      <c r="I450"/>
      <c r="J450"/>
      <c r="K450"/>
      <c r="L450"/>
      <c r="M450"/>
      <c r="N450"/>
      <c r="O450"/>
      <c r="P450"/>
      <c r="Q450"/>
      <c r="R450"/>
      <c r="S450"/>
      <c r="T450"/>
      <c r="U450"/>
      <c r="V450"/>
      <c r="W450"/>
    </row>
    <row r="451" spans="1:23" x14ac:dyDescent="0.25">
      <c r="A451"/>
      <c r="B451"/>
      <c r="C451"/>
      <c r="D451"/>
      <c r="E451"/>
      <c r="F451"/>
      <c r="G451"/>
      <c r="H451"/>
      <c r="I451"/>
      <c r="J451"/>
      <c r="K451"/>
      <c r="L451"/>
      <c r="M451"/>
      <c r="N451"/>
      <c r="O451"/>
      <c r="P451"/>
      <c r="Q451"/>
      <c r="R451"/>
      <c r="S451"/>
      <c r="T451"/>
      <c r="U451"/>
      <c r="V451"/>
      <c r="W451"/>
    </row>
    <row r="452" spans="1:23" x14ac:dyDescent="0.25">
      <c r="A452"/>
      <c r="B452"/>
      <c r="C452"/>
      <c r="D452"/>
      <c r="E452"/>
      <c r="F452"/>
      <c r="G452"/>
      <c r="H452"/>
      <c r="I452"/>
      <c r="J452"/>
      <c r="K452"/>
      <c r="L452"/>
      <c r="M452"/>
      <c r="N452"/>
      <c r="O452"/>
      <c r="P452"/>
      <c r="Q452"/>
      <c r="R452"/>
      <c r="S452"/>
      <c r="T452"/>
      <c r="U452"/>
      <c r="V452"/>
      <c r="W452"/>
    </row>
    <row r="453" spans="1:23" x14ac:dyDescent="0.25">
      <c r="A453"/>
      <c r="B453"/>
      <c r="C453"/>
      <c r="D453"/>
      <c r="E453"/>
      <c r="F453"/>
      <c r="G453"/>
      <c r="H453"/>
      <c r="I453"/>
      <c r="J453"/>
      <c r="K453"/>
      <c r="L453"/>
      <c r="M453"/>
      <c r="N453"/>
      <c r="O453"/>
      <c r="P453"/>
      <c r="Q453"/>
      <c r="R453"/>
      <c r="S453"/>
      <c r="T453"/>
      <c r="U453"/>
      <c r="V453"/>
      <c r="W453"/>
    </row>
    <row r="454" spans="1:23" x14ac:dyDescent="0.25">
      <c r="A454"/>
      <c r="B454"/>
      <c r="C454"/>
      <c r="D454"/>
      <c r="E454"/>
      <c r="F454"/>
      <c r="G454"/>
      <c r="H454"/>
      <c r="I454"/>
      <c r="J454"/>
      <c r="K454"/>
      <c r="L454"/>
      <c r="M454"/>
      <c r="N454"/>
      <c r="O454"/>
      <c r="P454"/>
      <c r="Q454"/>
      <c r="R454"/>
      <c r="S454"/>
      <c r="T454"/>
      <c r="U454"/>
      <c r="V454"/>
      <c r="W454"/>
    </row>
    <row r="455" spans="1:23" x14ac:dyDescent="0.25">
      <c r="A455"/>
      <c r="B455"/>
      <c r="C455"/>
      <c r="D455"/>
      <c r="E455"/>
      <c r="F455"/>
      <c r="G455"/>
      <c r="H455"/>
      <c r="I455"/>
      <c r="J455"/>
      <c r="K455"/>
      <c r="L455"/>
      <c r="M455"/>
      <c r="N455"/>
      <c r="O455"/>
      <c r="P455"/>
      <c r="Q455"/>
      <c r="R455"/>
      <c r="S455"/>
      <c r="T455"/>
      <c r="U455"/>
      <c r="V455"/>
      <c r="W455"/>
    </row>
    <row r="456" spans="1:23" x14ac:dyDescent="0.25">
      <c r="A456"/>
      <c r="B456"/>
      <c r="C456"/>
      <c r="D456"/>
      <c r="E456"/>
      <c r="F456"/>
      <c r="G456"/>
      <c r="H456"/>
      <c r="I456"/>
      <c r="J456"/>
      <c r="K456"/>
      <c r="L456"/>
      <c r="M456"/>
      <c r="N456"/>
      <c r="O456"/>
      <c r="P456"/>
      <c r="Q456"/>
      <c r="R456"/>
      <c r="S456"/>
      <c r="T456"/>
      <c r="U456"/>
      <c r="V456"/>
      <c r="W456"/>
    </row>
    <row r="457" spans="1:23" x14ac:dyDescent="0.25">
      <c r="A457"/>
      <c r="B457"/>
      <c r="C457"/>
      <c r="D457"/>
      <c r="E457"/>
      <c r="F457"/>
      <c r="G457"/>
      <c r="H457"/>
      <c r="I457"/>
      <c r="J457"/>
      <c r="K457"/>
      <c r="L457"/>
      <c r="M457"/>
      <c r="N457"/>
      <c r="O457"/>
      <c r="P457"/>
      <c r="Q457"/>
      <c r="R457"/>
      <c r="S457"/>
      <c r="T457"/>
      <c r="U457"/>
      <c r="V457"/>
      <c r="W457"/>
    </row>
    <row r="458" spans="1:23" x14ac:dyDescent="0.25">
      <c r="A458"/>
      <c r="B458"/>
      <c r="C458"/>
      <c r="D458"/>
      <c r="E458"/>
      <c r="F458"/>
      <c r="G458"/>
      <c r="H458"/>
      <c r="I458"/>
      <c r="J458"/>
      <c r="K458"/>
      <c r="L458"/>
      <c r="M458"/>
      <c r="N458"/>
      <c r="O458"/>
      <c r="P458"/>
      <c r="Q458"/>
      <c r="R458"/>
      <c r="S458"/>
      <c r="T458"/>
      <c r="U458"/>
      <c r="V458"/>
      <c r="W458"/>
    </row>
    <row r="459" spans="1:23" x14ac:dyDescent="0.25">
      <c r="A459"/>
      <c r="B459"/>
      <c r="C459"/>
      <c r="D459"/>
      <c r="E459"/>
      <c r="F459"/>
      <c r="G459"/>
      <c r="H459"/>
      <c r="I459"/>
      <c r="J459"/>
      <c r="K459"/>
      <c r="L459"/>
      <c r="M459"/>
      <c r="N459"/>
      <c r="O459"/>
      <c r="P459"/>
      <c r="Q459"/>
      <c r="R459"/>
      <c r="S459"/>
      <c r="T459"/>
      <c r="U459"/>
      <c r="V459"/>
      <c r="W459"/>
    </row>
    <row r="460" spans="1:23" x14ac:dyDescent="0.25">
      <c r="A460"/>
      <c r="B460"/>
      <c r="C460"/>
      <c r="D460"/>
      <c r="E460"/>
      <c r="F460"/>
      <c r="G460"/>
      <c r="H460"/>
      <c r="I460"/>
      <c r="J460"/>
      <c r="K460"/>
      <c r="L460"/>
      <c r="M460"/>
      <c r="N460"/>
      <c r="O460"/>
      <c r="P460"/>
      <c r="Q460"/>
      <c r="R460"/>
      <c r="S460"/>
      <c r="T460"/>
      <c r="U460"/>
      <c r="V460"/>
      <c r="W460"/>
    </row>
    <row r="461" spans="1:23" x14ac:dyDescent="0.25">
      <c r="A461"/>
      <c r="B461"/>
      <c r="C461"/>
      <c r="D461"/>
      <c r="E461"/>
      <c r="F461"/>
      <c r="G461"/>
      <c r="H461"/>
      <c r="I461"/>
      <c r="J461"/>
      <c r="K461"/>
      <c r="L461"/>
      <c r="M461"/>
      <c r="N461"/>
      <c r="O461"/>
      <c r="P461"/>
      <c r="Q461"/>
      <c r="R461"/>
      <c r="S461"/>
      <c r="T461"/>
      <c r="U461"/>
      <c r="V461"/>
      <c r="W461"/>
    </row>
    <row r="462" spans="1:23" x14ac:dyDescent="0.25">
      <c r="A462"/>
      <c r="B462"/>
      <c r="C462"/>
      <c r="D462"/>
      <c r="E462"/>
      <c r="F462"/>
      <c r="G462"/>
      <c r="H462"/>
      <c r="I462"/>
      <c r="J462"/>
      <c r="K462"/>
      <c r="L462"/>
      <c r="M462"/>
      <c r="N462"/>
      <c r="O462"/>
      <c r="P462"/>
      <c r="Q462"/>
      <c r="R462"/>
      <c r="S462"/>
      <c r="T462"/>
      <c r="U462"/>
      <c r="V462"/>
      <c r="W462"/>
    </row>
    <row r="463" spans="1:23" x14ac:dyDescent="0.25">
      <c r="A463"/>
      <c r="B463"/>
      <c r="C463"/>
      <c r="D463"/>
      <c r="E463"/>
      <c r="F463"/>
      <c r="G463"/>
      <c r="H463"/>
      <c r="I463"/>
      <c r="J463"/>
      <c r="K463"/>
      <c r="L463"/>
      <c r="M463"/>
      <c r="N463"/>
      <c r="O463"/>
      <c r="P463"/>
      <c r="Q463"/>
      <c r="R463"/>
      <c r="S463"/>
      <c r="T463"/>
      <c r="U463"/>
      <c r="V463"/>
      <c r="W463"/>
    </row>
    <row r="464" spans="1:23" x14ac:dyDescent="0.25">
      <c r="A464"/>
      <c r="B464"/>
      <c r="C464"/>
      <c r="D464"/>
      <c r="E464"/>
      <c r="F464"/>
      <c r="G464"/>
      <c r="H464"/>
      <c r="I464"/>
      <c r="J464"/>
      <c r="K464"/>
      <c r="L464"/>
      <c r="M464"/>
      <c r="N464"/>
      <c r="O464"/>
      <c r="P464"/>
      <c r="Q464"/>
      <c r="R464"/>
      <c r="S464"/>
      <c r="T464"/>
      <c r="U464"/>
      <c r="V464"/>
      <c r="W464"/>
    </row>
    <row r="465" spans="1:23" x14ac:dyDescent="0.25">
      <c r="A465"/>
      <c r="B465"/>
      <c r="C465"/>
      <c r="D465"/>
      <c r="E465"/>
      <c r="F465"/>
      <c r="G465"/>
      <c r="H465"/>
      <c r="I465"/>
      <c r="J465"/>
      <c r="K465"/>
      <c r="L465"/>
      <c r="M465"/>
      <c r="N465"/>
      <c r="O465"/>
      <c r="P465"/>
      <c r="Q465"/>
      <c r="R465"/>
      <c r="S465"/>
      <c r="T465"/>
      <c r="U465"/>
      <c r="V465"/>
      <c r="W465"/>
    </row>
    <row r="466" spans="1:23" x14ac:dyDescent="0.25">
      <c r="A466"/>
      <c r="B466"/>
      <c r="C466"/>
      <c r="D466"/>
      <c r="E466"/>
      <c r="F466"/>
      <c r="G466"/>
      <c r="H466"/>
      <c r="I466"/>
      <c r="J466"/>
      <c r="K466"/>
      <c r="L466"/>
      <c r="M466"/>
      <c r="N466"/>
      <c r="O466"/>
      <c r="P466"/>
      <c r="Q466"/>
      <c r="R466"/>
      <c r="S466"/>
      <c r="T466"/>
      <c r="U466"/>
      <c r="V466"/>
      <c r="W466"/>
    </row>
    <row r="467" spans="1:23" x14ac:dyDescent="0.25">
      <c r="A467"/>
      <c r="B467"/>
      <c r="C467"/>
      <c r="D467"/>
      <c r="E467"/>
      <c r="F467"/>
      <c r="G467"/>
      <c r="H467"/>
      <c r="I467"/>
      <c r="J467"/>
      <c r="K467"/>
      <c r="L467"/>
      <c r="M467"/>
      <c r="N467"/>
      <c r="O467"/>
      <c r="P467"/>
      <c r="Q467"/>
      <c r="R467"/>
      <c r="S467"/>
      <c r="T467"/>
      <c r="U467"/>
      <c r="V467"/>
      <c r="W467"/>
    </row>
    <row r="468" spans="1:23" x14ac:dyDescent="0.25">
      <c r="A468"/>
      <c r="B468"/>
      <c r="C468"/>
      <c r="D468"/>
      <c r="E468"/>
      <c r="F468"/>
      <c r="G468"/>
      <c r="H468"/>
      <c r="I468"/>
      <c r="J468"/>
      <c r="K468"/>
      <c r="L468"/>
      <c r="M468"/>
      <c r="N468"/>
      <c r="O468"/>
      <c r="P468"/>
      <c r="Q468"/>
      <c r="R468"/>
      <c r="S468"/>
      <c r="T468"/>
      <c r="U468"/>
      <c r="V468"/>
      <c r="W468"/>
    </row>
    <row r="469" spans="1:23" x14ac:dyDescent="0.25">
      <c r="A469"/>
      <c r="B469"/>
      <c r="C469"/>
      <c r="D469"/>
      <c r="E469"/>
      <c r="F469"/>
      <c r="G469"/>
      <c r="H469"/>
      <c r="I469"/>
      <c r="J469"/>
      <c r="K469"/>
      <c r="L469"/>
      <c r="M469"/>
      <c r="N469"/>
      <c r="O469"/>
      <c r="P469"/>
      <c r="Q469"/>
      <c r="R469"/>
      <c r="S469"/>
      <c r="T469"/>
      <c r="U469"/>
      <c r="V469"/>
      <c r="W469"/>
    </row>
    <row r="470" spans="1:23" x14ac:dyDescent="0.25">
      <c r="A470"/>
      <c r="B470"/>
      <c r="C470"/>
      <c r="D470"/>
      <c r="E470"/>
      <c r="F470"/>
      <c r="G470"/>
      <c r="H470"/>
      <c r="I470"/>
      <c r="J470"/>
      <c r="K470"/>
      <c r="L470"/>
      <c r="M470"/>
      <c r="N470"/>
      <c r="O470"/>
      <c r="P470"/>
      <c r="Q470"/>
      <c r="R470"/>
      <c r="S470"/>
      <c r="T470"/>
      <c r="U470"/>
      <c r="V470"/>
      <c r="W470"/>
    </row>
    <row r="471" spans="1:23" x14ac:dyDescent="0.25">
      <c r="A471"/>
      <c r="B471"/>
      <c r="C471"/>
      <c r="D471"/>
      <c r="E471"/>
      <c r="F471"/>
      <c r="G471"/>
      <c r="H471"/>
      <c r="I471"/>
      <c r="J471"/>
      <c r="K471"/>
      <c r="L471"/>
      <c r="M471"/>
      <c r="N471"/>
      <c r="O471"/>
      <c r="P471"/>
      <c r="Q471"/>
      <c r="R471"/>
      <c r="S471"/>
      <c r="T471"/>
      <c r="U471"/>
      <c r="V471"/>
      <c r="W471"/>
    </row>
    <row r="472" spans="1:23" x14ac:dyDescent="0.25">
      <c r="A472"/>
      <c r="B472"/>
      <c r="C472"/>
      <c r="D472"/>
      <c r="E472"/>
      <c r="F472"/>
      <c r="G472"/>
      <c r="H472"/>
      <c r="I472"/>
      <c r="J472"/>
      <c r="K472"/>
      <c r="L472"/>
      <c r="M472"/>
      <c r="N472"/>
      <c r="O472"/>
      <c r="P472"/>
      <c r="Q472"/>
      <c r="R472"/>
      <c r="S472"/>
      <c r="T472"/>
      <c r="U472"/>
      <c r="V472"/>
      <c r="W472"/>
    </row>
    <row r="473" spans="1:23" x14ac:dyDescent="0.25">
      <c r="A473"/>
      <c r="B473"/>
      <c r="C473"/>
      <c r="D473"/>
      <c r="E473"/>
      <c r="F473"/>
      <c r="G473"/>
      <c r="H473"/>
      <c r="I473"/>
      <c r="J473"/>
      <c r="K473"/>
      <c r="L473"/>
      <c r="M473"/>
      <c r="N473"/>
      <c r="O473"/>
      <c r="P473"/>
      <c r="Q473"/>
      <c r="R473"/>
      <c r="S473"/>
      <c r="T473"/>
      <c r="U473"/>
      <c r="V473"/>
      <c r="W473"/>
    </row>
    <row r="474" spans="1:23" x14ac:dyDescent="0.25">
      <c r="A474"/>
      <c r="B474"/>
      <c r="C474"/>
      <c r="D474"/>
      <c r="E474"/>
      <c r="F474"/>
      <c r="G474"/>
      <c r="H474"/>
      <c r="I474"/>
      <c r="J474"/>
      <c r="K474"/>
      <c r="L474"/>
      <c r="M474"/>
      <c r="N474"/>
      <c r="O474"/>
      <c r="P474"/>
      <c r="Q474"/>
      <c r="R474"/>
      <c r="S474"/>
      <c r="T474"/>
      <c r="U474"/>
      <c r="V474"/>
      <c r="W474"/>
    </row>
    <row r="475" spans="1:23" x14ac:dyDescent="0.25">
      <c r="A475"/>
      <c r="B475"/>
      <c r="C475"/>
      <c r="D475"/>
      <c r="E475"/>
      <c r="F475"/>
      <c r="G475"/>
      <c r="H475"/>
      <c r="I475"/>
      <c r="J475"/>
      <c r="K475"/>
      <c r="L475"/>
      <c r="M475"/>
      <c r="N475"/>
      <c r="O475"/>
      <c r="P475"/>
      <c r="Q475"/>
      <c r="R475"/>
      <c r="S475"/>
      <c r="T475"/>
      <c r="U475"/>
      <c r="V475"/>
      <c r="W475"/>
    </row>
    <row r="476" spans="1:23" x14ac:dyDescent="0.25">
      <c r="A476"/>
      <c r="B476"/>
      <c r="C476"/>
      <c r="D476"/>
      <c r="E476"/>
      <c r="F476"/>
      <c r="G476"/>
      <c r="H476"/>
      <c r="I476"/>
      <c r="J476"/>
      <c r="K476"/>
      <c r="L476"/>
      <c r="M476"/>
      <c r="N476"/>
      <c r="O476"/>
      <c r="P476"/>
      <c r="Q476"/>
      <c r="R476"/>
      <c r="S476"/>
      <c r="T476"/>
      <c r="U476"/>
      <c r="V476"/>
      <c r="W476"/>
    </row>
    <row r="477" spans="1:23" x14ac:dyDescent="0.25">
      <c r="A477"/>
      <c r="B477"/>
      <c r="C477"/>
      <c r="D477"/>
      <c r="E477"/>
      <c r="F477"/>
      <c r="G477"/>
      <c r="H477"/>
      <c r="I477"/>
      <c r="J477"/>
      <c r="K477"/>
      <c r="L477"/>
      <c r="M477"/>
      <c r="N477"/>
      <c r="O477"/>
      <c r="P477"/>
      <c r="Q477"/>
      <c r="R477"/>
      <c r="S477"/>
      <c r="T477"/>
      <c r="U477"/>
      <c r="V477"/>
      <c r="W477"/>
    </row>
    <row r="478" spans="1:23" x14ac:dyDescent="0.25">
      <c r="A478"/>
      <c r="B478"/>
      <c r="C478"/>
      <c r="D478"/>
      <c r="E478"/>
      <c r="F478"/>
      <c r="G478"/>
      <c r="H478"/>
      <c r="I478"/>
      <c r="J478"/>
      <c r="K478"/>
      <c r="L478"/>
      <c r="M478"/>
      <c r="N478"/>
      <c r="O478"/>
      <c r="P478"/>
      <c r="Q478"/>
      <c r="R478"/>
      <c r="S478"/>
      <c r="T478"/>
      <c r="U478"/>
      <c r="V478"/>
      <c r="W478"/>
    </row>
    <row r="479" spans="1:23" x14ac:dyDescent="0.25">
      <c r="A479"/>
      <c r="B479"/>
      <c r="C479"/>
      <c r="D479"/>
      <c r="E479"/>
      <c r="F479"/>
      <c r="G479"/>
      <c r="H479"/>
      <c r="I479"/>
      <c r="J479"/>
      <c r="K479"/>
      <c r="L479"/>
      <c r="M479"/>
      <c r="N479"/>
      <c r="O479"/>
      <c r="P479"/>
      <c r="Q479"/>
      <c r="R479"/>
      <c r="S479"/>
      <c r="T479"/>
      <c r="U479"/>
      <c r="V479"/>
      <c r="W479"/>
    </row>
    <row r="480" spans="1:23" x14ac:dyDescent="0.25">
      <c r="A480"/>
      <c r="B480"/>
      <c r="C480"/>
      <c r="D480"/>
      <c r="E480"/>
      <c r="F480"/>
      <c r="G480"/>
      <c r="H480"/>
      <c r="I480"/>
      <c r="J480"/>
      <c r="K480"/>
      <c r="L480"/>
      <c r="M480"/>
      <c r="N480"/>
      <c r="O480"/>
      <c r="P480"/>
      <c r="Q480"/>
      <c r="R480"/>
      <c r="S480"/>
      <c r="T480"/>
      <c r="U480"/>
      <c r="V480"/>
      <c r="W480"/>
    </row>
    <row r="481" spans="1:23" x14ac:dyDescent="0.25">
      <c r="A481"/>
      <c r="B481"/>
      <c r="C481"/>
      <c r="D481"/>
      <c r="E481"/>
      <c r="F481"/>
      <c r="G481"/>
      <c r="H481"/>
      <c r="I481"/>
      <c r="J481"/>
      <c r="K481"/>
      <c r="L481"/>
      <c r="M481"/>
      <c r="N481"/>
      <c r="O481"/>
      <c r="P481"/>
      <c r="Q481"/>
      <c r="R481"/>
      <c r="S481"/>
      <c r="T481"/>
      <c r="U481"/>
      <c r="V481"/>
      <c r="W481"/>
    </row>
    <row r="482" spans="1:23" x14ac:dyDescent="0.25">
      <c r="A482"/>
      <c r="B482"/>
      <c r="C482"/>
      <c r="D482"/>
      <c r="E482"/>
      <c r="F482"/>
      <c r="G482"/>
      <c r="H482"/>
      <c r="I482"/>
      <c r="J482"/>
      <c r="K482"/>
      <c r="L482"/>
      <c r="M482"/>
      <c r="N482"/>
      <c r="O482"/>
      <c r="P482"/>
      <c r="Q482"/>
      <c r="R482"/>
      <c r="S482"/>
      <c r="T482"/>
      <c r="U482"/>
      <c r="V482"/>
      <c r="W482"/>
    </row>
    <row r="483" spans="1:23" x14ac:dyDescent="0.25">
      <c r="A483"/>
      <c r="B483"/>
      <c r="C483"/>
      <c r="D483"/>
      <c r="E483"/>
      <c r="F483"/>
      <c r="G483"/>
      <c r="H483"/>
      <c r="I483"/>
      <c r="J483"/>
      <c r="K483"/>
      <c r="L483"/>
      <c r="M483"/>
      <c r="N483"/>
      <c r="O483"/>
      <c r="P483"/>
      <c r="Q483"/>
      <c r="R483"/>
      <c r="S483"/>
      <c r="T483"/>
      <c r="U483"/>
      <c r="V483"/>
      <c r="W483"/>
    </row>
    <row r="484" spans="1:23" x14ac:dyDescent="0.25">
      <c r="A484"/>
      <c r="B484"/>
      <c r="C484"/>
      <c r="D484"/>
      <c r="E484"/>
      <c r="F484"/>
      <c r="G484"/>
      <c r="H484"/>
      <c r="I484"/>
      <c r="J484"/>
      <c r="K484"/>
      <c r="L484"/>
      <c r="M484"/>
      <c r="N484"/>
      <c r="O484"/>
      <c r="P484"/>
      <c r="Q484"/>
      <c r="R484"/>
      <c r="S484"/>
      <c r="T484"/>
      <c r="U484"/>
      <c r="V484"/>
      <c r="W484"/>
    </row>
    <row r="485" spans="1:23" x14ac:dyDescent="0.25">
      <c r="A485"/>
      <c r="B485"/>
      <c r="C485"/>
      <c r="D485"/>
      <c r="E485"/>
      <c r="F485"/>
      <c r="G485"/>
      <c r="H485"/>
      <c r="I485"/>
      <c r="J485"/>
      <c r="K485"/>
      <c r="L485"/>
      <c r="M485"/>
      <c r="N485"/>
      <c r="O485"/>
      <c r="P485"/>
      <c r="Q485"/>
      <c r="R485"/>
      <c r="S485"/>
      <c r="T485"/>
      <c r="U485"/>
      <c r="V485"/>
      <c r="W485"/>
    </row>
    <row r="486" spans="1:23" x14ac:dyDescent="0.25">
      <c r="A486"/>
      <c r="B486"/>
      <c r="C486"/>
      <c r="D486"/>
      <c r="E486"/>
      <c r="F486"/>
      <c r="G486"/>
      <c r="H486"/>
      <c r="I486"/>
      <c r="J486"/>
      <c r="K486"/>
      <c r="L486"/>
      <c r="M486"/>
      <c r="N486"/>
      <c r="O486"/>
      <c r="P486"/>
      <c r="Q486"/>
      <c r="R486"/>
      <c r="S486"/>
      <c r="T486"/>
      <c r="U486"/>
      <c r="V486"/>
      <c r="W486"/>
    </row>
    <row r="487" spans="1:23" x14ac:dyDescent="0.25">
      <c r="A487"/>
      <c r="B487"/>
      <c r="C487"/>
      <c r="D487"/>
      <c r="E487"/>
      <c r="F487"/>
      <c r="G487"/>
      <c r="H487"/>
      <c r="I487"/>
      <c r="J487"/>
      <c r="K487"/>
      <c r="L487"/>
      <c r="M487"/>
      <c r="N487"/>
      <c r="O487"/>
      <c r="P487"/>
      <c r="Q487"/>
      <c r="R487"/>
      <c r="S487"/>
      <c r="T487"/>
      <c r="U487"/>
      <c r="V487"/>
      <c r="W487"/>
    </row>
    <row r="488" spans="1:23" x14ac:dyDescent="0.25">
      <c r="A488"/>
      <c r="B488"/>
      <c r="C488"/>
      <c r="D488"/>
      <c r="E488"/>
      <c r="F488"/>
      <c r="G488"/>
      <c r="H488"/>
      <c r="I488"/>
      <c r="J488"/>
      <c r="K488"/>
      <c r="L488"/>
      <c r="M488"/>
      <c r="N488"/>
      <c r="O488"/>
      <c r="P488"/>
      <c r="Q488"/>
      <c r="R488"/>
      <c r="S488"/>
      <c r="T488"/>
      <c r="U488"/>
      <c r="V488"/>
      <c r="W488"/>
    </row>
    <row r="489" spans="1:23" x14ac:dyDescent="0.25">
      <c r="A489"/>
      <c r="B489"/>
      <c r="C489"/>
      <c r="D489"/>
      <c r="E489"/>
      <c r="F489"/>
      <c r="G489"/>
      <c r="H489"/>
      <c r="I489"/>
      <c r="J489"/>
      <c r="K489"/>
      <c r="L489"/>
      <c r="M489"/>
      <c r="N489"/>
      <c r="O489"/>
      <c r="P489"/>
      <c r="Q489"/>
      <c r="R489"/>
      <c r="S489"/>
      <c r="T489"/>
      <c r="U489"/>
      <c r="V489"/>
      <c r="W489"/>
    </row>
    <row r="490" spans="1:23" x14ac:dyDescent="0.25">
      <c r="A490"/>
      <c r="B490"/>
      <c r="C490"/>
      <c r="D490"/>
      <c r="E490"/>
      <c r="F490"/>
      <c r="G490"/>
      <c r="H490"/>
      <c r="I490"/>
      <c r="J490"/>
      <c r="K490"/>
      <c r="L490"/>
      <c r="M490"/>
      <c r="N490"/>
      <c r="O490"/>
      <c r="P490"/>
      <c r="Q490"/>
      <c r="R490"/>
      <c r="S490"/>
      <c r="T490"/>
      <c r="U490"/>
      <c r="V490"/>
      <c r="W490"/>
    </row>
    <row r="491" spans="1:23" x14ac:dyDescent="0.25">
      <c r="A491"/>
      <c r="B491"/>
      <c r="C491"/>
      <c r="D491"/>
      <c r="E491"/>
      <c r="F491"/>
      <c r="G491"/>
      <c r="H491"/>
      <c r="I491"/>
      <c r="J491"/>
      <c r="K491"/>
      <c r="L491"/>
      <c r="M491"/>
      <c r="N491"/>
      <c r="O491"/>
      <c r="P491"/>
      <c r="Q491"/>
      <c r="R491"/>
      <c r="S491"/>
      <c r="T491"/>
      <c r="U491"/>
      <c r="V491"/>
      <c r="W491"/>
    </row>
    <row r="492" spans="1:23" x14ac:dyDescent="0.25">
      <c r="A492"/>
      <c r="B492"/>
      <c r="C492"/>
      <c r="D492"/>
      <c r="E492"/>
      <c r="F492"/>
      <c r="G492"/>
      <c r="H492"/>
      <c r="I492"/>
      <c r="J492"/>
      <c r="K492"/>
      <c r="L492"/>
      <c r="M492"/>
      <c r="N492"/>
      <c r="O492"/>
      <c r="P492"/>
      <c r="Q492"/>
      <c r="R492"/>
      <c r="S492"/>
      <c r="T492"/>
      <c r="U492"/>
      <c r="V492"/>
      <c r="W492"/>
    </row>
    <row r="493" spans="1:23" x14ac:dyDescent="0.25">
      <c r="A493"/>
      <c r="B493"/>
      <c r="C493"/>
      <c r="D493"/>
      <c r="E493"/>
      <c r="F493"/>
      <c r="G493"/>
      <c r="H493"/>
      <c r="I493"/>
      <c r="J493"/>
      <c r="K493"/>
      <c r="L493"/>
      <c r="M493"/>
      <c r="N493"/>
      <c r="O493"/>
      <c r="P493"/>
      <c r="Q493"/>
      <c r="R493"/>
      <c r="S493"/>
      <c r="T493"/>
      <c r="U493"/>
      <c r="V493"/>
      <c r="W493"/>
    </row>
    <row r="494" spans="1:23" x14ac:dyDescent="0.25">
      <c r="A494"/>
      <c r="B494"/>
      <c r="C494"/>
      <c r="D494"/>
      <c r="E494"/>
      <c r="F494"/>
      <c r="G494"/>
      <c r="H494"/>
      <c r="I494"/>
      <c r="J494"/>
      <c r="K494"/>
      <c r="L494"/>
      <c r="M494"/>
      <c r="N494"/>
      <c r="O494"/>
      <c r="P494"/>
      <c r="Q494"/>
      <c r="R494"/>
      <c r="S494"/>
      <c r="T494"/>
      <c r="U494"/>
      <c r="V494"/>
      <c r="W494"/>
    </row>
    <row r="495" spans="1:23" x14ac:dyDescent="0.25">
      <c r="A495"/>
      <c r="B495"/>
      <c r="C495"/>
      <c r="D495"/>
      <c r="E495"/>
      <c r="F495"/>
      <c r="G495"/>
      <c r="H495"/>
      <c r="I495"/>
      <c r="J495"/>
      <c r="K495"/>
      <c r="L495"/>
      <c r="M495"/>
      <c r="N495"/>
      <c r="O495"/>
      <c r="P495"/>
      <c r="Q495"/>
      <c r="R495"/>
      <c r="S495"/>
      <c r="T495"/>
      <c r="U495"/>
      <c r="V495"/>
      <c r="W495"/>
    </row>
    <row r="496" spans="1:23" x14ac:dyDescent="0.25">
      <c r="A496"/>
      <c r="B496"/>
      <c r="C496"/>
      <c r="D496"/>
      <c r="E496"/>
      <c r="F496"/>
      <c r="G496"/>
      <c r="H496"/>
      <c r="I496"/>
      <c r="J496"/>
      <c r="K496"/>
      <c r="L496"/>
      <c r="M496"/>
      <c r="N496"/>
      <c r="O496"/>
      <c r="P496"/>
      <c r="Q496"/>
      <c r="R496"/>
      <c r="S496"/>
      <c r="T496"/>
      <c r="U496"/>
      <c r="V496"/>
      <c r="W496"/>
    </row>
    <row r="497" spans="1:23" x14ac:dyDescent="0.25">
      <c r="A497"/>
      <c r="B497"/>
      <c r="C497"/>
      <c r="D497"/>
      <c r="E497"/>
      <c r="F497"/>
      <c r="G497"/>
      <c r="H497"/>
      <c r="I497"/>
      <c r="J497"/>
      <c r="K497"/>
      <c r="L497"/>
      <c r="M497"/>
      <c r="N497"/>
      <c r="O497"/>
      <c r="P497"/>
      <c r="Q497"/>
      <c r="R497"/>
      <c r="S497"/>
      <c r="T497"/>
      <c r="U497"/>
      <c r="V497"/>
      <c r="W497"/>
    </row>
    <row r="498" spans="1:23" x14ac:dyDescent="0.25">
      <c r="A498"/>
      <c r="B498"/>
      <c r="C498"/>
      <c r="D498"/>
      <c r="E498"/>
      <c r="F498"/>
      <c r="G498"/>
      <c r="H498"/>
      <c r="I498"/>
      <c r="J498"/>
      <c r="K498"/>
      <c r="L498"/>
      <c r="M498"/>
      <c r="N498"/>
      <c r="O498"/>
      <c r="P498"/>
      <c r="Q498"/>
      <c r="R498"/>
      <c r="S498"/>
      <c r="T498"/>
      <c r="U498"/>
      <c r="V498"/>
      <c r="W498"/>
    </row>
    <row r="499" spans="1:23" x14ac:dyDescent="0.25">
      <c r="A499"/>
      <c r="B499"/>
      <c r="C499"/>
      <c r="D499"/>
      <c r="E499"/>
      <c r="F499"/>
      <c r="G499"/>
      <c r="H499"/>
      <c r="I499"/>
      <c r="J499"/>
      <c r="K499"/>
      <c r="L499"/>
      <c r="M499"/>
      <c r="N499"/>
      <c r="O499"/>
      <c r="P499"/>
      <c r="Q499"/>
      <c r="R499"/>
      <c r="S499"/>
      <c r="T499"/>
      <c r="U499"/>
      <c r="V499"/>
      <c r="W499"/>
    </row>
    <row r="500" spans="1:23" x14ac:dyDescent="0.25">
      <c r="A500"/>
      <c r="B500"/>
      <c r="C500"/>
      <c r="D500"/>
      <c r="E500"/>
      <c r="F500"/>
      <c r="G500"/>
      <c r="H500"/>
      <c r="I500"/>
      <c r="J500"/>
      <c r="K500"/>
      <c r="L500"/>
      <c r="M500"/>
      <c r="N500"/>
      <c r="O500"/>
      <c r="P500"/>
      <c r="Q500"/>
      <c r="R500"/>
      <c r="S500"/>
      <c r="T500"/>
      <c r="U500"/>
      <c r="V500"/>
      <c r="W500"/>
    </row>
    <row r="501" spans="1:23" x14ac:dyDescent="0.25">
      <c r="A501"/>
      <c r="B501"/>
      <c r="C501"/>
      <c r="D501"/>
      <c r="E501"/>
      <c r="F501"/>
      <c r="G501"/>
      <c r="H501"/>
      <c r="I501"/>
      <c r="J501"/>
      <c r="K501"/>
      <c r="L501"/>
      <c r="M501"/>
      <c r="N501"/>
      <c r="O501"/>
      <c r="P501"/>
      <c r="Q501"/>
      <c r="R501"/>
      <c r="S501"/>
      <c r="T501"/>
      <c r="U501"/>
      <c r="V501"/>
      <c r="W501"/>
    </row>
    <row r="502" spans="1:23" x14ac:dyDescent="0.25">
      <c r="A502"/>
      <c r="B502"/>
      <c r="C502"/>
      <c r="D502"/>
      <c r="E502"/>
      <c r="F502"/>
      <c r="G502"/>
      <c r="H502"/>
      <c r="I502"/>
      <c r="J502"/>
      <c r="K502"/>
      <c r="L502"/>
      <c r="M502"/>
      <c r="N502"/>
      <c r="O502"/>
      <c r="P502"/>
      <c r="Q502"/>
      <c r="R502"/>
      <c r="S502"/>
      <c r="T502"/>
      <c r="U502"/>
      <c r="V502"/>
      <c r="W502"/>
    </row>
    <row r="503" spans="1:23" x14ac:dyDescent="0.25">
      <c r="A503"/>
      <c r="B503"/>
      <c r="C503"/>
      <c r="D503"/>
      <c r="E503"/>
      <c r="F503"/>
      <c r="G503"/>
      <c r="H503"/>
      <c r="I503"/>
      <c r="J503"/>
      <c r="K503"/>
      <c r="L503"/>
      <c r="M503"/>
      <c r="N503"/>
      <c r="O503"/>
      <c r="P503"/>
      <c r="Q503"/>
      <c r="R503"/>
      <c r="S503"/>
      <c r="T503"/>
      <c r="U503"/>
      <c r="V503"/>
      <c r="W503"/>
    </row>
    <row r="504" spans="1:23" x14ac:dyDescent="0.25">
      <c r="A504"/>
      <c r="B504"/>
      <c r="C504"/>
      <c r="D504"/>
      <c r="E504"/>
      <c r="F504"/>
      <c r="G504"/>
      <c r="H504"/>
      <c r="I504"/>
      <c r="J504"/>
      <c r="K504"/>
      <c r="L504"/>
      <c r="M504"/>
      <c r="N504"/>
      <c r="O504"/>
      <c r="P504"/>
      <c r="Q504"/>
      <c r="R504"/>
      <c r="S504"/>
      <c r="T504"/>
      <c r="U504"/>
      <c r="V504"/>
      <c r="W504"/>
    </row>
    <row r="505" spans="1:23" x14ac:dyDescent="0.25">
      <c r="A505"/>
      <c r="B505"/>
      <c r="C505"/>
      <c r="D505"/>
      <c r="E505"/>
      <c r="F505"/>
      <c r="G505"/>
      <c r="H505"/>
      <c r="I505"/>
      <c r="J505"/>
      <c r="K505"/>
      <c r="L505"/>
      <c r="M505"/>
      <c r="N505"/>
      <c r="O505"/>
      <c r="P505"/>
      <c r="Q505"/>
      <c r="R505"/>
      <c r="S505"/>
      <c r="T505"/>
      <c r="U505"/>
      <c r="V505"/>
      <c r="W505"/>
    </row>
    <row r="506" spans="1:23" x14ac:dyDescent="0.25">
      <c r="A506"/>
      <c r="B506"/>
      <c r="C506"/>
      <c r="D506"/>
      <c r="E506"/>
      <c r="F506"/>
      <c r="G506"/>
      <c r="H506"/>
      <c r="I506"/>
      <c r="J506"/>
      <c r="K506"/>
      <c r="L506"/>
      <c r="M506"/>
      <c r="N506"/>
      <c r="O506"/>
      <c r="P506"/>
      <c r="Q506"/>
      <c r="R506"/>
      <c r="S506"/>
      <c r="T506"/>
      <c r="U506"/>
      <c r="V506"/>
      <c r="W506"/>
    </row>
    <row r="507" spans="1:23" x14ac:dyDescent="0.25">
      <c r="A507"/>
      <c r="B507"/>
      <c r="C507"/>
      <c r="D507"/>
      <c r="E507"/>
      <c r="F507"/>
      <c r="G507"/>
      <c r="H507"/>
      <c r="I507"/>
      <c r="J507"/>
      <c r="K507"/>
      <c r="L507"/>
      <c r="M507"/>
      <c r="N507"/>
      <c r="O507"/>
      <c r="P507"/>
      <c r="Q507"/>
      <c r="R507"/>
      <c r="S507"/>
      <c r="T507"/>
      <c r="U507"/>
      <c r="V507"/>
      <c r="W507"/>
    </row>
    <row r="508" spans="1:23" x14ac:dyDescent="0.25">
      <c r="A508"/>
      <c r="B508"/>
      <c r="C508"/>
      <c r="D508"/>
      <c r="E508"/>
      <c r="F508"/>
      <c r="G508"/>
      <c r="H508"/>
      <c r="I508"/>
      <c r="J508"/>
      <c r="K508"/>
      <c r="L508"/>
      <c r="M508"/>
      <c r="N508"/>
      <c r="O508"/>
      <c r="P508"/>
      <c r="Q508"/>
      <c r="R508"/>
      <c r="S508"/>
      <c r="T508"/>
      <c r="U508"/>
      <c r="V508"/>
      <c r="W508"/>
    </row>
    <row r="509" spans="1:23" x14ac:dyDescent="0.25">
      <c r="A509"/>
      <c r="B509"/>
      <c r="C509"/>
      <c r="D509"/>
      <c r="E509"/>
      <c r="F509"/>
      <c r="G509"/>
      <c r="H509"/>
      <c r="I509"/>
      <c r="J509"/>
      <c r="K509"/>
      <c r="L509"/>
      <c r="M509"/>
      <c r="N509"/>
      <c r="O509"/>
      <c r="P509"/>
      <c r="Q509"/>
      <c r="R509"/>
      <c r="S509"/>
      <c r="T509"/>
      <c r="U509"/>
      <c r="V509"/>
      <c r="W509"/>
    </row>
    <row r="510" spans="1:23" x14ac:dyDescent="0.25">
      <c r="A510"/>
      <c r="B510"/>
      <c r="C510"/>
      <c r="D510"/>
      <c r="E510"/>
      <c r="F510"/>
      <c r="G510"/>
      <c r="H510"/>
      <c r="I510"/>
      <c r="J510"/>
      <c r="K510"/>
      <c r="L510"/>
      <c r="M510"/>
      <c r="N510"/>
      <c r="O510"/>
      <c r="P510"/>
      <c r="Q510"/>
      <c r="R510"/>
      <c r="S510"/>
      <c r="T510"/>
      <c r="U510"/>
      <c r="V510"/>
      <c r="W510"/>
    </row>
    <row r="511" spans="1:23" x14ac:dyDescent="0.25">
      <c r="A511"/>
      <c r="B511"/>
      <c r="C511"/>
      <c r="D511"/>
      <c r="E511"/>
      <c r="F511"/>
      <c r="G511"/>
      <c r="H511"/>
      <c r="I511"/>
      <c r="J511"/>
      <c r="K511"/>
      <c r="L511"/>
      <c r="M511"/>
      <c r="N511"/>
      <c r="O511"/>
      <c r="P511"/>
      <c r="Q511"/>
      <c r="R511"/>
      <c r="S511"/>
      <c r="T511"/>
      <c r="U511"/>
      <c r="V511"/>
      <c r="W511"/>
    </row>
    <row r="512" spans="1:23" x14ac:dyDescent="0.25">
      <c r="A512"/>
      <c r="B512"/>
      <c r="C512"/>
      <c r="D512"/>
      <c r="E512"/>
      <c r="F512"/>
      <c r="G512"/>
      <c r="H512"/>
      <c r="I512"/>
      <c r="J512"/>
      <c r="K512"/>
      <c r="L512"/>
      <c r="M512"/>
      <c r="N512"/>
      <c r="O512"/>
      <c r="P512"/>
      <c r="Q512"/>
      <c r="R512"/>
      <c r="S512"/>
      <c r="T512"/>
      <c r="U512"/>
      <c r="V512"/>
      <c r="W512"/>
    </row>
    <row r="513" spans="1:23" x14ac:dyDescent="0.25">
      <c r="A513"/>
      <c r="B513"/>
      <c r="C513"/>
      <c r="D513"/>
      <c r="E513"/>
      <c r="F513"/>
      <c r="G513"/>
      <c r="H513"/>
      <c r="I513"/>
      <c r="J513"/>
      <c r="K513"/>
      <c r="L513"/>
      <c r="M513"/>
      <c r="N513"/>
      <c r="O513"/>
      <c r="P513"/>
      <c r="Q513"/>
      <c r="R513"/>
      <c r="S513"/>
      <c r="T513"/>
      <c r="U513"/>
      <c r="V513"/>
      <c r="W513"/>
    </row>
    <row r="514" spans="1:23" x14ac:dyDescent="0.25">
      <c r="A514"/>
      <c r="B514"/>
      <c r="C514"/>
      <c r="D514"/>
      <c r="E514"/>
      <c r="F514"/>
      <c r="G514"/>
      <c r="H514"/>
      <c r="I514"/>
      <c r="J514"/>
      <c r="K514"/>
      <c r="L514"/>
      <c r="M514"/>
      <c r="N514"/>
      <c r="O514"/>
      <c r="P514"/>
      <c r="Q514"/>
      <c r="R514"/>
      <c r="S514"/>
      <c r="T514"/>
      <c r="U514"/>
      <c r="V514"/>
      <c r="W514"/>
    </row>
    <row r="515" spans="1:23" x14ac:dyDescent="0.25">
      <c r="A515"/>
      <c r="B515"/>
      <c r="C515"/>
      <c r="D515"/>
      <c r="E515"/>
      <c r="F515"/>
      <c r="G515"/>
      <c r="H515"/>
      <c r="I515"/>
      <c r="J515"/>
      <c r="K515"/>
      <c r="L515"/>
      <c r="M515"/>
      <c r="N515"/>
      <c r="O515"/>
      <c r="P515"/>
      <c r="Q515"/>
      <c r="R515"/>
      <c r="S515"/>
      <c r="T515"/>
      <c r="U515"/>
      <c r="V515"/>
      <c r="W515"/>
    </row>
    <row r="516" spans="1:23" x14ac:dyDescent="0.25">
      <c r="A516"/>
      <c r="B516"/>
      <c r="C516"/>
      <c r="D516"/>
      <c r="E516"/>
      <c r="F516"/>
      <c r="G516"/>
      <c r="H516"/>
      <c r="I516"/>
      <c r="J516"/>
      <c r="K516"/>
      <c r="L516"/>
      <c r="M516"/>
      <c r="N516"/>
      <c r="O516"/>
      <c r="P516"/>
      <c r="Q516"/>
      <c r="R516"/>
      <c r="S516"/>
      <c r="T516"/>
      <c r="U516"/>
      <c r="V516"/>
      <c r="W516"/>
    </row>
    <row r="517" spans="1:23" x14ac:dyDescent="0.25">
      <c r="A517"/>
      <c r="B517"/>
      <c r="C517"/>
      <c r="D517"/>
      <c r="E517"/>
      <c r="F517"/>
      <c r="G517"/>
      <c r="H517"/>
      <c r="I517"/>
      <c r="J517"/>
      <c r="K517"/>
      <c r="L517"/>
      <c r="M517"/>
      <c r="N517"/>
      <c r="O517"/>
      <c r="P517"/>
      <c r="Q517"/>
      <c r="R517"/>
      <c r="S517"/>
      <c r="T517"/>
      <c r="U517"/>
      <c r="V517"/>
      <c r="W517"/>
    </row>
    <row r="518" spans="1:23" x14ac:dyDescent="0.25">
      <c r="A518"/>
      <c r="B518"/>
      <c r="C518"/>
      <c r="D518"/>
      <c r="E518"/>
      <c r="F518"/>
      <c r="G518"/>
      <c r="H518"/>
      <c r="I518"/>
      <c r="J518"/>
      <c r="K518"/>
      <c r="L518"/>
      <c r="M518"/>
      <c r="N518"/>
      <c r="O518"/>
      <c r="P518"/>
      <c r="Q518"/>
      <c r="R518"/>
      <c r="S518"/>
      <c r="T518"/>
      <c r="U518"/>
      <c r="V518"/>
      <c r="W518"/>
    </row>
    <row r="519" spans="1:23" x14ac:dyDescent="0.25">
      <c r="A519"/>
      <c r="B519"/>
      <c r="C519"/>
      <c r="D519"/>
      <c r="E519"/>
      <c r="F519"/>
      <c r="G519"/>
      <c r="H519"/>
      <c r="I519"/>
      <c r="J519"/>
      <c r="K519"/>
      <c r="L519"/>
      <c r="M519"/>
      <c r="N519"/>
      <c r="O519"/>
      <c r="P519"/>
      <c r="Q519"/>
      <c r="R519"/>
      <c r="S519"/>
      <c r="T519"/>
      <c r="U519"/>
      <c r="V519"/>
      <c r="W519"/>
    </row>
    <row r="520" spans="1:23" x14ac:dyDescent="0.25">
      <c r="A520"/>
      <c r="B520"/>
      <c r="C520"/>
      <c r="D520"/>
      <c r="E520"/>
      <c r="F520"/>
      <c r="G520"/>
      <c r="H520"/>
      <c r="I520"/>
      <c r="J520"/>
      <c r="K520"/>
      <c r="L520"/>
      <c r="M520"/>
      <c r="N520"/>
      <c r="O520"/>
      <c r="P520"/>
      <c r="Q520"/>
      <c r="R520"/>
      <c r="S520"/>
      <c r="T520"/>
      <c r="U520"/>
      <c r="V520"/>
      <c r="W520"/>
    </row>
    <row r="521" spans="1:23" x14ac:dyDescent="0.25">
      <c r="A521"/>
      <c r="B521"/>
      <c r="C521"/>
      <c r="D521"/>
      <c r="E521"/>
      <c r="F521"/>
      <c r="G521"/>
      <c r="H521"/>
      <c r="I521"/>
      <c r="J521"/>
      <c r="K521"/>
      <c r="L521"/>
      <c r="M521"/>
      <c r="N521"/>
      <c r="O521"/>
      <c r="P521"/>
      <c r="Q521"/>
      <c r="R521"/>
      <c r="S521"/>
      <c r="T521"/>
      <c r="U521"/>
      <c r="V521"/>
      <c r="W521"/>
    </row>
    <row r="522" spans="1:23" x14ac:dyDescent="0.25">
      <c r="A522"/>
      <c r="B522"/>
      <c r="C522"/>
      <c r="D522"/>
      <c r="E522"/>
      <c r="F522"/>
      <c r="G522"/>
      <c r="H522"/>
      <c r="I522"/>
      <c r="J522"/>
      <c r="K522"/>
      <c r="L522"/>
      <c r="M522"/>
      <c r="N522"/>
      <c r="O522"/>
      <c r="P522"/>
      <c r="Q522"/>
      <c r="R522"/>
      <c r="S522"/>
      <c r="T522"/>
      <c r="U522"/>
      <c r="V522"/>
      <c r="W522"/>
    </row>
    <row r="523" spans="1:23" x14ac:dyDescent="0.25">
      <c r="A523"/>
      <c r="B523"/>
      <c r="C523"/>
      <c r="D523"/>
      <c r="E523"/>
      <c r="F523"/>
      <c r="G523"/>
      <c r="H523"/>
      <c r="I523"/>
      <c r="J523"/>
      <c r="K523"/>
      <c r="L523"/>
      <c r="M523"/>
      <c r="N523"/>
      <c r="O523"/>
      <c r="P523"/>
      <c r="Q523"/>
      <c r="R523"/>
      <c r="S523"/>
      <c r="T523"/>
      <c r="U523"/>
      <c r="V523"/>
      <c r="W523"/>
    </row>
    <row r="524" spans="1:23" x14ac:dyDescent="0.25">
      <c r="A524"/>
      <c r="B524"/>
      <c r="C524"/>
      <c r="D524"/>
      <c r="E524"/>
      <c r="F524"/>
      <c r="G524"/>
      <c r="H524"/>
      <c r="I524"/>
      <c r="J524"/>
      <c r="K524"/>
      <c r="L524"/>
      <c r="M524"/>
      <c r="N524"/>
      <c r="O524"/>
      <c r="P524"/>
      <c r="Q524"/>
      <c r="R524"/>
      <c r="S524"/>
      <c r="T524"/>
      <c r="U524"/>
      <c r="V524"/>
      <c r="W524"/>
    </row>
    <row r="525" spans="1:23" x14ac:dyDescent="0.25">
      <c r="A525"/>
      <c r="B525"/>
      <c r="C525"/>
      <c r="D525"/>
      <c r="E525"/>
      <c r="F525"/>
      <c r="G525"/>
      <c r="H525"/>
      <c r="I525"/>
      <c r="J525"/>
      <c r="K525"/>
      <c r="L525"/>
      <c r="M525"/>
      <c r="N525"/>
      <c r="O525"/>
      <c r="P525"/>
      <c r="Q525"/>
      <c r="R525"/>
      <c r="S525"/>
      <c r="T525"/>
      <c r="U525"/>
      <c r="V525"/>
      <c r="W525"/>
    </row>
    <row r="526" spans="1:23" x14ac:dyDescent="0.25">
      <c r="A526"/>
      <c r="B526"/>
      <c r="C526"/>
      <c r="D526"/>
      <c r="E526"/>
      <c r="F526"/>
      <c r="G526"/>
      <c r="H526"/>
      <c r="I526"/>
      <c r="J526"/>
      <c r="K526"/>
      <c r="L526"/>
      <c r="M526"/>
      <c r="N526"/>
      <c r="O526"/>
      <c r="P526"/>
      <c r="Q526"/>
      <c r="R526"/>
      <c r="S526"/>
      <c r="T526"/>
      <c r="U526"/>
      <c r="V526"/>
      <c r="W526"/>
    </row>
    <row r="527" spans="1:23" x14ac:dyDescent="0.25">
      <c r="A527"/>
      <c r="B527"/>
      <c r="C527"/>
      <c r="D527"/>
      <c r="E527"/>
      <c r="F527"/>
      <c r="G527"/>
      <c r="H527"/>
      <c r="I527"/>
      <c r="J527"/>
      <c r="K527"/>
      <c r="L527"/>
      <c r="M527"/>
      <c r="N527"/>
      <c r="O527"/>
      <c r="P527"/>
      <c r="Q527"/>
      <c r="R527"/>
      <c r="S527"/>
      <c r="T527"/>
      <c r="U527"/>
      <c r="V527"/>
      <c r="W527"/>
    </row>
    <row r="528" spans="1:23" x14ac:dyDescent="0.25">
      <c r="A528"/>
      <c r="B528"/>
      <c r="C528"/>
      <c r="D528"/>
      <c r="E528"/>
      <c r="F528"/>
      <c r="G528"/>
      <c r="H528"/>
      <c r="I528"/>
      <c r="J528"/>
      <c r="K528"/>
      <c r="L528"/>
      <c r="M528"/>
      <c r="N528"/>
      <c r="O528"/>
      <c r="P528"/>
      <c r="Q528"/>
      <c r="R528"/>
      <c r="S528"/>
      <c r="T528"/>
      <c r="U528"/>
      <c r="V528"/>
      <c r="W528"/>
    </row>
    <row r="529" spans="1:23" x14ac:dyDescent="0.25">
      <c r="A529"/>
      <c r="B529"/>
      <c r="C529"/>
      <c r="D529"/>
      <c r="E529"/>
      <c r="F529"/>
      <c r="G529"/>
      <c r="H529"/>
      <c r="I529"/>
      <c r="J529"/>
      <c r="K529"/>
      <c r="L529"/>
      <c r="M529"/>
      <c r="N529"/>
      <c r="O529"/>
      <c r="P529"/>
      <c r="Q529"/>
      <c r="R529"/>
      <c r="S529"/>
      <c r="T529"/>
      <c r="U529"/>
      <c r="V529"/>
      <c r="W529"/>
    </row>
    <row r="530" spans="1:23" x14ac:dyDescent="0.25">
      <c r="A530"/>
      <c r="B530"/>
      <c r="C530"/>
      <c r="D530"/>
      <c r="E530"/>
      <c r="F530"/>
      <c r="G530"/>
      <c r="H530"/>
      <c r="I530"/>
      <c r="J530"/>
      <c r="K530"/>
      <c r="L530"/>
      <c r="M530"/>
      <c r="N530"/>
      <c r="O530"/>
      <c r="P530"/>
      <c r="Q530"/>
      <c r="R530"/>
      <c r="S530"/>
      <c r="T530"/>
      <c r="U530"/>
      <c r="V530"/>
      <c r="W530"/>
    </row>
    <row r="531" spans="1:23" x14ac:dyDescent="0.25">
      <c r="A531"/>
      <c r="B531"/>
      <c r="C531"/>
      <c r="D531"/>
      <c r="E531"/>
      <c r="F531"/>
      <c r="G531"/>
      <c r="H531"/>
      <c r="I531"/>
      <c r="J531"/>
      <c r="K531"/>
      <c r="L531"/>
      <c r="M531"/>
      <c r="N531"/>
      <c r="O531"/>
      <c r="P531"/>
      <c r="Q531"/>
      <c r="R531"/>
      <c r="S531"/>
      <c r="T531"/>
      <c r="U531"/>
      <c r="V531"/>
      <c r="W531"/>
    </row>
    <row r="532" spans="1:23" x14ac:dyDescent="0.25">
      <c r="A532"/>
      <c r="B532"/>
      <c r="C532"/>
      <c r="D532"/>
      <c r="E532"/>
      <c r="F532"/>
      <c r="G532"/>
      <c r="H532"/>
      <c r="I532"/>
      <c r="J532"/>
      <c r="K532"/>
      <c r="L532"/>
      <c r="M532"/>
      <c r="N532"/>
      <c r="O532"/>
      <c r="P532"/>
      <c r="Q532"/>
      <c r="R532"/>
      <c r="S532"/>
      <c r="T532"/>
      <c r="U532"/>
      <c r="V532"/>
      <c r="W532"/>
    </row>
    <row r="533" spans="1:23" x14ac:dyDescent="0.25">
      <c r="A533"/>
      <c r="B533"/>
      <c r="C533"/>
      <c r="D533"/>
      <c r="E533"/>
      <c r="F533"/>
      <c r="G533"/>
      <c r="H533"/>
      <c r="I533"/>
      <c r="J533"/>
      <c r="K533"/>
      <c r="L533"/>
      <c r="M533"/>
      <c r="N533"/>
      <c r="O533"/>
      <c r="P533"/>
      <c r="Q533"/>
      <c r="R533"/>
      <c r="S533"/>
      <c r="T533"/>
      <c r="U533"/>
      <c r="V533"/>
      <c r="W533"/>
    </row>
    <row r="534" spans="1:23" x14ac:dyDescent="0.25">
      <c r="A534"/>
      <c r="B534"/>
      <c r="C534"/>
      <c r="D534"/>
      <c r="E534"/>
      <c r="F534"/>
      <c r="G534"/>
      <c r="H534"/>
      <c r="I534"/>
      <c r="J534"/>
      <c r="K534"/>
      <c r="L534"/>
      <c r="M534"/>
      <c r="N534"/>
      <c r="O534"/>
      <c r="P534"/>
      <c r="Q534"/>
      <c r="R534"/>
      <c r="S534"/>
      <c r="T534"/>
      <c r="U534"/>
      <c r="V534"/>
      <c r="W534"/>
    </row>
    <row r="535" spans="1:23" x14ac:dyDescent="0.25">
      <c r="A535"/>
      <c r="B535"/>
      <c r="C535"/>
      <c r="D535"/>
      <c r="E535"/>
      <c r="F535"/>
      <c r="G535"/>
      <c r="H535"/>
      <c r="I535"/>
      <c r="J535"/>
      <c r="K535"/>
      <c r="L535"/>
      <c r="M535"/>
      <c r="N535"/>
      <c r="O535"/>
      <c r="P535"/>
      <c r="Q535"/>
      <c r="R535"/>
      <c r="S535"/>
      <c r="T535"/>
      <c r="U535"/>
      <c r="V535"/>
      <c r="W535"/>
    </row>
    <row r="536" spans="1:23" x14ac:dyDescent="0.25">
      <c r="A536"/>
      <c r="B536"/>
      <c r="C536"/>
      <c r="D536"/>
      <c r="E536"/>
      <c r="F536"/>
      <c r="G536"/>
      <c r="H536"/>
      <c r="I536"/>
      <c r="J536"/>
      <c r="K536"/>
      <c r="L536"/>
      <c r="M536"/>
      <c r="N536"/>
      <c r="O536"/>
      <c r="P536"/>
      <c r="Q536"/>
      <c r="R536"/>
      <c r="S536"/>
      <c r="T536"/>
      <c r="U536"/>
      <c r="V536"/>
      <c r="W536"/>
    </row>
    <row r="537" spans="1:23" x14ac:dyDescent="0.25">
      <c r="A537"/>
      <c r="B537"/>
      <c r="C537"/>
      <c r="D537"/>
      <c r="E537"/>
      <c r="F537"/>
      <c r="G537"/>
      <c r="H537"/>
      <c r="I537"/>
      <c r="J537"/>
      <c r="K537"/>
      <c r="L537"/>
      <c r="M537"/>
      <c r="N537"/>
      <c r="O537"/>
      <c r="P537"/>
      <c r="Q537"/>
      <c r="R537"/>
      <c r="S537"/>
      <c r="T537"/>
      <c r="U537"/>
      <c r="V537"/>
      <c r="W537"/>
    </row>
    <row r="538" spans="1:23" x14ac:dyDescent="0.25">
      <c r="A538"/>
      <c r="B538"/>
      <c r="C538"/>
      <c r="D538"/>
      <c r="E538"/>
      <c r="F538"/>
      <c r="G538"/>
      <c r="H538"/>
      <c r="I538"/>
      <c r="J538"/>
      <c r="K538"/>
      <c r="L538"/>
      <c r="M538"/>
      <c r="N538"/>
      <c r="O538"/>
      <c r="P538"/>
      <c r="Q538"/>
      <c r="R538"/>
      <c r="S538"/>
      <c r="T538"/>
      <c r="U538"/>
      <c r="V538"/>
      <c r="W538"/>
    </row>
    <row r="539" spans="1:23" x14ac:dyDescent="0.25">
      <c r="A539"/>
      <c r="B539"/>
      <c r="C539"/>
      <c r="D539"/>
      <c r="E539"/>
      <c r="F539"/>
      <c r="G539"/>
      <c r="H539"/>
      <c r="I539"/>
      <c r="J539"/>
      <c r="K539"/>
      <c r="L539"/>
      <c r="M539"/>
      <c r="N539"/>
      <c r="O539"/>
      <c r="P539"/>
      <c r="Q539"/>
      <c r="R539"/>
      <c r="S539"/>
      <c r="T539"/>
      <c r="U539"/>
      <c r="V539"/>
      <c r="W539"/>
    </row>
    <row r="540" spans="1:23" x14ac:dyDescent="0.25">
      <c r="A540"/>
      <c r="B540"/>
      <c r="C540"/>
      <c r="D540"/>
      <c r="E540"/>
      <c r="F540"/>
      <c r="G540"/>
      <c r="H540"/>
      <c r="I540"/>
      <c r="J540"/>
      <c r="K540"/>
      <c r="L540"/>
      <c r="M540"/>
      <c r="N540"/>
      <c r="O540"/>
      <c r="P540"/>
      <c r="Q540"/>
      <c r="R540"/>
      <c r="S540"/>
      <c r="T540"/>
      <c r="U540"/>
      <c r="V540"/>
      <c r="W540"/>
    </row>
    <row r="541" spans="1:23" x14ac:dyDescent="0.25">
      <c r="A541"/>
      <c r="B541"/>
      <c r="C541"/>
      <c r="D541"/>
      <c r="E541"/>
      <c r="F541"/>
      <c r="G541"/>
      <c r="H541"/>
      <c r="I541"/>
      <c r="J541"/>
      <c r="K541"/>
      <c r="L541"/>
      <c r="M541"/>
      <c r="N541"/>
      <c r="O541"/>
      <c r="P541"/>
      <c r="Q541"/>
      <c r="R541"/>
      <c r="S541"/>
      <c r="T541"/>
      <c r="U541"/>
      <c r="V541"/>
      <c r="W541"/>
    </row>
    <row r="542" spans="1:23" x14ac:dyDescent="0.25">
      <c r="A542"/>
      <c r="B542"/>
      <c r="C542"/>
      <c r="D542"/>
      <c r="E542"/>
      <c r="F542"/>
      <c r="G542"/>
      <c r="H542"/>
      <c r="I542"/>
      <c r="J542"/>
      <c r="K542"/>
      <c r="L542"/>
      <c r="M542"/>
      <c r="N542"/>
      <c r="O542"/>
      <c r="P542"/>
      <c r="Q542"/>
      <c r="R542"/>
      <c r="S542"/>
      <c r="T542"/>
      <c r="U542"/>
      <c r="V542"/>
      <c r="W542"/>
    </row>
    <row r="543" spans="1:23" x14ac:dyDescent="0.25">
      <c r="A543"/>
      <c r="B543"/>
      <c r="C543"/>
      <c r="D543"/>
      <c r="E543"/>
      <c r="F543"/>
      <c r="G543"/>
      <c r="H543"/>
      <c r="I543"/>
      <c r="J543"/>
      <c r="K543"/>
      <c r="L543"/>
      <c r="M543"/>
      <c r="N543"/>
      <c r="O543"/>
      <c r="P543"/>
      <c r="Q543"/>
      <c r="R543"/>
      <c r="S543"/>
      <c r="T543"/>
      <c r="U543"/>
      <c r="V543"/>
      <c r="W543"/>
    </row>
    <row r="544" spans="1:23" x14ac:dyDescent="0.25">
      <c r="A544"/>
      <c r="B544"/>
      <c r="C544"/>
      <c r="D544"/>
      <c r="E544"/>
      <c r="F544"/>
      <c r="G544"/>
      <c r="H544"/>
      <c r="I544"/>
      <c r="J544"/>
      <c r="K544"/>
      <c r="L544"/>
      <c r="M544"/>
      <c r="N544"/>
      <c r="O544"/>
      <c r="P544"/>
      <c r="Q544"/>
      <c r="R544"/>
      <c r="S544"/>
      <c r="T544"/>
      <c r="U544"/>
      <c r="V544"/>
      <c r="W544"/>
    </row>
    <row r="545" spans="1:23" x14ac:dyDescent="0.25">
      <c r="A545"/>
      <c r="B545"/>
      <c r="C545"/>
      <c r="D545"/>
      <c r="E545"/>
      <c r="F545"/>
      <c r="G545"/>
      <c r="H545"/>
      <c r="I545"/>
      <c r="J545"/>
      <c r="K545"/>
      <c r="L545"/>
      <c r="M545"/>
      <c r="N545"/>
      <c r="O545"/>
      <c r="P545"/>
      <c r="Q545"/>
      <c r="R545"/>
      <c r="S545"/>
      <c r="T545"/>
      <c r="U545"/>
      <c r="V545"/>
      <c r="W545"/>
    </row>
    <row r="546" spans="1:23" x14ac:dyDescent="0.25">
      <c r="A546"/>
      <c r="B546"/>
      <c r="C546"/>
      <c r="D546"/>
      <c r="E546"/>
      <c r="F546"/>
      <c r="G546"/>
      <c r="H546"/>
      <c r="I546"/>
      <c r="J546"/>
      <c r="K546"/>
      <c r="L546"/>
      <c r="M546"/>
      <c r="N546"/>
      <c r="O546"/>
      <c r="P546"/>
      <c r="Q546"/>
      <c r="R546"/>
      <c r="S546"/>
      <c r="T546"/>
      <c r="U546"/>
      <c r="V546"/>
      <c r="W546"/>
    </row>
    <row r="547" spans="1:23" x14ac:dyDescent="0.25">
      <c r="A547"/>
      <c r="B547"/>
      <c r="C547"/>
      <c r="D547"/>
      <c r="E547"/>
      <c r="F547"/>
      <c r="G547"/>
      <c r="H547"/>
      <c r="I547"/>
      <c r="J547"/>
      <c r="K547"/>
      <c r="L547"/>
      <c r="M547"/>
      <c r="N547"/>
      <c r="O547"/>
      <c r="P547"/>
      <c r="Q547"/>
      <c r="R547"/>
      <c r="S547"/>
      <c r="T547"/>
      <c r="U547"/>
      <c r="V547"/>
      <c r="W547"/>
    </row>
    <row r="548" spans="1:23" x14ac:dyDescent="0.25">
      <c r="A548"/>
      <c r="B548"/>
      <c r="C548"/>
      <c r="D548"/>
      <c r="E548"/>
      <c r="F548"/>
      <c r="G548"/>
      <c r="H548"/>
      <c r="I548"/>
      <c r="J548"/>
      <c r="K548"/>
      <c r="L548"/>
      <c r="M548"/>
      <c r="N548"/>
      <c r="O548"/>
      <c r="P548"/>
      <c r="Q548"/>
      <c r="R548"/>
      <c r="S548"/>
      <c r="T548"/>
      <c r="U548"/>
      <c r="V548"/>
      <c r="W548"/>
    </row>
    <row r="549" spans="1:23" x14ac:dyDescent="0.25">
      <c r="A549"/>
      <c r="B549"/>
      <c r="C549"/>
      <c r="D549"/>
      <c r="E549"/>
      <c r="F549"/>
      <c r="G549"/>
      <c r="H549"/>
      <c r="I549"/>
      <c r="J549"/>
      <c r="K549"/>
      <c r="L549"/>
      <c r="M549"/>
      <c r="N549"/>
      <c r="O549"/>
      <c r="P549"/>
      <c r="Q549"/>
      <c r="R549"/>
      <c r="S549"/>
      <c r="T549"/>
      <c r="U549"/>
      <c r="V549"/>
      <c r="W549"/>
    </row>
    <row r="550" spans="1:23" x14ac:dyDescent="0.25">
      <c r="A550"/>
      <c r="B550"/>
      <c r="C550"/>
      <c r="D550"/>
      <c r="E550"/>
      <c r="F550"/>
      <c r="G550"/>
      <c r="H550"/>
      <c r="I550"/>
      <c r="J550"/>
      <c r="K550"/>
      <c r="L550"/>
      <c r="M550"/>
      <c r="N550"/>
      <c r="O550"/>
      <c r="P550"/>
      <c r="Q550"/>
      <c r="R550"/>
      <c r="S550"/>
      <c r="T550"/>
      <c r="U550"/>
      <c r="V550"/>
      <c r="W550"/>
    </row>
    <row r="551" spans="1:23" x14ac:dyDescent="0.25">
      <c r="A551"/>
      <c r="B551"/>
      <c r="C551"/>
      <c r="D551"/>
      <c r="E551"/>
      <c r="F551"/>
      <c r="G551"/>
      <c r="H551"/>
      <c r="I551"/>
      <c r="J551"/>
      <c r="K551"/>
      <c r="L551"/>
      <c r="M551"/>
      <c r="N551"/>
      <c r="O551"/>
      <c r="P551"/>
      <c r="Q551"/>
      <c r="R551"/>
      <c r="S551"/>
      <c r="T551"/>
      <c r="U551"/>
      <c r="V551"/>
      <c r="W551"/>
    </row>
    <row r="552" spans="1:23" x14ac:dyDescent="0.25">
      <c r="A552"/>
      <c r="B552"/>
      <c r="C552"/>
      <c r="D552"/>
      <c r="E552"/>
      <c r="F552"/>
      <c r="G552"/>
      <c r="H552"/>
      <c r="I552"/>
      <c r="J552"/>
      <c r="K552"/>
      <c r="L552"/>
      <c r="M552"/>
      <c r="N552"/>
      <c r="O552"/>
      <c r="P552"/>
      <c r="Q552"/>
      <c r="R552"/>
      <c r="S552"/>
      <c r="T552"/>
      <c r="U552"/>
      <c r="V552"/>
      <c r="W552"/>
    </row>
    <row r="553" spans="1:23" x14ac:dyDescent="0.25">
      <c r="A553"/>
      <c r="B553"/>
      <c r="C553"/>
      <c r="D553"/>
      <c r="E553"/>
      <c r="F553"/>
      <c r="G553"/>
      <c r="H553"/>
      <c r="I553"/>
      <c r="J553"/>
      <c r="K553"/>
      <c r="L553"/>
      <c r="M553"/>
      <c r="N553"/>
      <c r="O553"/>
      <c r="P553"/>
      <c r="Q553"/>
      <c r="R553"/>
      <c r="S553"/>
      <c r="T553"/>
      <c r="U553"/>
      <c r="V553"/>
      <c r="W553"/>
    </row>
    <row r="554" spans="1:23" x14ac:dyDescent="0.25">
      <c r="A554"/>
      <c r="B554"/>
      <c r="C554"/>
      <c r="D554"/>
      <c r="E554"/>
      <c r="F554"/>
      <c r="G554"/>
      <c r="H554"/>
      <c r="I554"/>
      <c r="J554"/>
      <c r="K554"/>
      <c r="L554"/>
      <c r="M554"/>
      <c r="N554"/>
      <c r="O554"/>
      <c r="P554"/>
      <c r="Q554"/>
      <c r="R554"/>
      <c r="S554"/>
      <c r="T554"/>
      <c r="U554"/>
      <c r="V554"/>
      <c r="W554"/>
    </row>
    <row r="555" spans="1:23" x14ac:dyDescent="0.25">
      <c r="A555"/>
      <c r="B555"/>
      <c r="C555"/>
      <c r="D555"/>
      <c r="E555"/>
      <c r="F555"/>
      <c r="G555"/>
      <c r="H555"/>
      <c r="I555"/>
      <c r="J555"/>
      <c r="K555"/>
      <c r="L555"/>
      <c r="M555"/>
      <c r="N555"/>
      <c r="O555"/>
      <c r="P555"/>
      <c r="Q555"/>
      <c r="R555"/>
      <c r="S555"/>
      <c r="T555"/>
      <c r="U555"/>
      <c r="V555"/>
      <c r="W555"/>
    </row>
    <row r="556" spans="1:23" x14ac:dyDescent="0.25">
      <c r="A556"/>
      <c r="B556"/>
      <c r="C556"/>
      <c r="D556"/>
      <c r="E556"/>
      <c r="F556"/>
      <c r="G556"/>
      <c r="H556"/>
      <c r="I556"/>
      <c r="J556"/>
      <c r="K556"/>
      <c r="L556"/>
      <c r="M556"/>
      <c r="N556"/>
      <c r="O556"/>
      <c r="P556"/>
      <c r="Q556"/>
      <c r="R556"/>
      <c r="S556"/>
      <c r="T556"/>
      <c r="U556"/>
      <c r="V556"/>
      <c r="W556"/>
    </row>
    <row r="557" spans="1:23" x14ac:dyDescent="0.25">
      <c r="A557"/>
      <c r="B557"/>
      <c r="C557"/>
      <c r="D557"/>
      <c r="E557"/>
      <c r="F557"/>
      <c r="G557"/>
      <c r="H557"/>
      <c r="I557"/>
      <c r="J557"/>
      <c r="K557"/>
      <c r="L557"/>
      <c r="M557"/>
      <c r="N557"/>
      <c r="O557"/>
      <c r="P557"/>
      <c r="Q557"/>
      <c r="R557"/>
      <c r="S557"/>
      <c r="T557"/>
      <c r="U557"/>
      <c r="V557"/>
      <c r="W557"/>
    </row>
    <row r="558" spans="1:23" x14ac:dyDescent="0.25">
      <c r="A558"/>
      <c r="B558"/>
      <c r="C558"/>
      <c r="D558"/>
      <c r="E558"/>
      <c r="F558"/>
      <c r="G558"/>
      <c r="H558"/>
      <c r="I558"/>
      <c r="J558"/>
      <c r="K558"/>
      <c r="L558"/>
      <c r="M558"/>
      <c r="N558"/>
      <c r="O558"/>
      <c r="P558"/>
      <c r="Q558"/>
      <c r="R558"/>
      <c r="S558"/>
      <c r="T558"/>
      <c r="U558"/>
      <c r="V558"/>
      <c r="W558"/>
    </row>
    <row r="559" spans="1:23" x14ac:dyDescent="0.25">
      <c r="A559"/>
      <c r="B559"/>
      <c r="C559"/>
      <c r="D559"/>
      <c r="E559"/>
      <c r="F559"/>
      <c r="G559"/>
      <c r="H559"/>
      <c r="I559"/>
      <c r="J559"/>
      <c r="K559"/>
      <c r="L559"/>
      <c r="M559"/>
      <c r="N559"/>
      <c r="O559"/>
      <c r="P559"/>
      <c r="Q559"/>
      <c r="R559"/>
      <c r="S559"/>
      <c r="T559"/>
      <c r="U559"/>
      <c r="V559"/>
      <c r="W559"/>
    </row>
    <row r="560" spans="1:23" x14ac:dyDescent="0.25">
      <c r="A560"/>
      <c r="B560"/>
      <c r="C560"/>
      <c r="D560"/>
      <c r="E560"/>
      <c r="F560"/>
      <c r="G560"/>
      <c r="H560"/>
      <c r="I560"/>
      <c r="J560"/>
      <c r="K560"/>
      <c r="L560"/>
      <c r="M560"/>
      <c r="N560"/>
      <c r="O560"/>
      <c r="P560"/>
      <c r="Q560"/>
      <c r="R560"/>
      <c r="S560"/>
      <c r="T560"/>
      <c r="U560"/>
      <c r="V560"/>
      <c r="W560"/>
    </row>
    <row r="561" spans="1:23" x14ac:dyDescent="0.25">
      <c r="A561"/>
      <c r="B561"/>
      <c r="C561"/>
      <c r="D561"/>
      <c r="E561"/>
      <c r="F561"/>
      <c r="G561"/>
      <c r="H561"/>
      <c r="I561"/>
      <c r="J561"/>
      <c r="K561"/>
      <c r="L561"/>
      <c r="M561"/>
      <c r="N561"/>
      <c r="O561"/>
      <c r="P561"/>
      <c r="Q561"/>
      <c r="R561"/>
      <c r="S561"/>
      <c r="T561"/>
      <c r="U561"/>
      <c r="V561"/>
      <c r="W561"/>
    </row>
    <row r="562" spans="1:23" x14ac:dyDescent="0.25">
      <c r="A562"/>
      <c r="B562"/>
      <c r="C562"/>
      <c r="D562"/>
      <c r="E562"/>
      <c r="F562"/>
      <c r="G562"/>
      <c r="H562"/>
      <c r="I562"/>
      <c r="J562"/>
      <c r="K562"/>
      <c r="L562"/>
      <c r="M562"/>
      <c r="N562"/>
      <c r="O562"/>
      <c r="P562"/>
      <c r="Q562"/>
      <c r="R562"/>
      <c r="S562"/>
      <c r="T562"/>
      <c r="U562"/>
      <c r="V562"/>
      <c r="W562"/>
    </row>
    <row r="563" spans="1:23" x14ac:dyDescent="0.25">
      <c r="A563"/>
      <c r="B563"/>
      <c r="C563"/>
      <c r="D563"/>
      <c r="E563"/>
      <c r="F563"/>
      <c r="G563"/>
      <c r="H563"/>
      <c r="I563"/>
      <c r="J563"/>
      <c r="K563"/>
      <c r="L563"/>
      <c r="M563"/>
      <c r="N563"/>
      <c r="O563"/>
      <c r="P563"/>
      <c r="Q563"/>
      <c r="R563"/>
      <c r="S563"/>
      <c r="T563"/>
      <c r="U563"/>
      <c r="V563"/>
      <c r="W563"/>
    </row>
    <row r="564" spans="1:23" x14ac:dyDescent="0.25">
      <c r="A564"/>
      <c r="B564"/>
      <c r="C564"/>
      <c r="D564"/>
      <c r="E564"/>
      <c r="F564"/>
      <c r="G564"/>
      <c r="H564"/>
      <c r="I564"/>
      <c r="J564"/>
      <c r="K564"/>
      <c r="L564"/>
      <c r="M564"/>
      <c r="N564"/>
      <c r="O564"/>
      <c r="P564"/>
      <c r="Q564"/>
      <c r="R564"/>
      <c r="S564"/>
      <c r="T564"/>
      <c r="U564"/>
      <c r="V564"/>
      <c r="W564"/>
    </row>
    <row r="565" spans="1:23" x14ac:dyDescent="0.25">
      <c r="A565"/>
      <c r="B565"/>
      <c r="C565"/>
      <c r="D565"/>
      <c r="E565"/>
      <c r="F565"/>
      <c r="G565"/>
      <c r="H565"/>
      <c r="I565"/>
      <c r="J565"/>
      <c r="K565"/>
      <c r="L565"/>
      <c r="M565"/>
      <c r="N565"/>
      <c r="O565"/>
      <c r="P565"/>
      <c r="Q565"/>
      <c r="R565"/>
      <c r="S565"/>
      <c r="T565"/>
      <c r="U565"/>
      <c r="V565"/>
      <c r="W565"/>
    </row>
    <row r="566" spans="1:23" x14ac:dyDescent="0.25">
      <c r="A566"/>
      <c r="B566"/>
      <c r="C566"/>
      <c r="D566"/>
      <c r="E566"/>
      <c r="F566"/>
      <c r="G566"/>
      <c r="H566"/>
      <c r="I566"/>
      <c r="J566"/>
      <c r="K566"/>
      <c r="L566"/>
      <c r="M566"/>
      <c r="N566"/>
      <c r="O566"/>
      <c r="P566"/>
      <c r="Q566"/>
      <c r="R566"/>
      <c r="S566"/>
      <c r="T566"/>
      <c r="U566"/>
      <c r="V566"/>
      <c r="W566"/>
    </row>
    <row r="567" spans="1:23" x14ac:dyDescent="0.25">
      <c r="A567"/>
      <c r="B567"/>
      <c r="C567"/>
      <c r="D567"/>
      <c r="E567"/>
      <c r="F567"/>
      <c r="G567"/>
      <c r="H567"/>
      <c r="I567"/>
      <c r="J567"/>
      <c r="K567"/>
      <c r="L567"/>
      <c r="M567"/>
      <c r="N567"/>
      <c r="O567"/>
      <c r="P567"/>
      <c r="Q567"/>
      <c r="R567"/>
      <c r="S567"/>
      <c r="T567"/>
      <c r="U567"/>
      <c r="V567"/>
      <c r="W567"/>
    </row>
    <row r="568" spans="1:23" x14ac:dyDescent="0.25">
      <c r="A568"/>
      <c r="B568"/>
      <c r="C568"/>
      <c r="D568"/>
      <c r="E568"/>
      <c r="F568"/>
      <c r="G568"/>
      <c r="H568"/>
      <c r="I568"/>
      <c r="J568"/>
      <c r="K568"/>
      <c r="L568"/>
      <c r="M568"/>
      <c r="N568"/>
      <c r="O568"/>
      <c r="P568"/>
      <c r="Q568"/>
      <c r="R568"/>
      <c r="S568"/>
      <c r="T568"/>
      <c r="U568"/>
      <c r="V568"/>
      <c r="W568"/>
    </row>
    <row r="569" spans="1:23" x14ac:dyDescent="0.25">
      <c r="A569"/>
      <c r="B569"/>
      <c r="C569"/>
      <c r="D569"/>
      <c r="E569"/>
      <c r="F569"/>
      <c r="G569"/>
      <c r="H569"/>
      <c r="I569"/>
      <c r="J569"/>
      <c r="K569"/>
      <c r="L569"/>
      <c r="M569"/>
      <c r="N569"/>
      <c r="O569"/>
      <c r="P569"/>
      <c r="Q569"/>
      <c r="R569"/>
      <c r="S569"/>
      <c r="T569"/>
      <c r="U569"/>
      <c r="V569"/>
      <c r="W569"/>
    </row>
    <row r="570" spans="1:23" x14ac:dyDescent="0.25">
      <c r="A570"/>
      <c r="B570"/>
      <c r="C570"/>
      <c r="D570"/>
      <c r="E570"/>
      <c r="F570"/>
      <c r="G570"/>
      <c r="H570"/>
      <c r="I570"/>
      <c r="J570"/>
      <c r="K570"/>
      <c r="L570"/>
      <c r="M570"/>
      <c r="N570"/>
      <c r="O570"/>
      <c r="P570"/>
      <c r="Q570"/>
      <c r="R570"/>
      <c r="S570"/>
      <c r="T570"/>
      <c r="U570"/>
      <c r="V570"/>
      <c r="W570"/>
    </row>
    <row r="571" spans="1:23" x14ac:dyDescent="0.25">
      <c r="A571"/>
      <c r="B571"/>
      <c r="C571"/>
      <c r="D571"/>
      <c r="E571"/>
      <c r="F571"/>
      <c r="G571"/>
      <c r="H571"/>
      <c r="I571"/>
      <c r="J571"/>
      <c r="K571"/>
      <c r="L571"/>
      <c r="M571"/>
      <c r="N571"/>
      <c r="O571"/>
      <c r="P571"/>
      <c r="Q571"/>
      <c r="R571"/>
      <c r="S571"/>
      <c r="T571"/>
      <c r="U571"/>
      <c r="V571"/>
      <c r="W571"/>
    </row>
    <row r="572" spans="1:23" x14ac:dyDescent="0.25">
      <c r="A572"/>
      <c r="B572"/>
      <c r="C572"/>
      <c r="D572"/>
      <c r="E572"/>
      <c r="F572"/>
      <c r="G572"/>
      <c r="H572"/>
      <c r="I572"/>
      <c r="J572"/>
      <c r="K572"/>
      <c r="L572"/>
      <c r="M572"/>
      <c r="N572"/>
      <c r="O572"/>
      <c r="P572"/>
      <c r="Q572"/>
      <c r="R572"/>
      <c r="S572"/>
      <c r="T572"/>
      <c r="U572"/>
      <c r="V572"/>
      <c r="W572"/>
    </row>
    <row r="573" spans="1:23" x14ac:dyDescent="0.25">
      <c r="A573"/>
      <c r="B573"/>
      <c r="C573"/>
      <c r="D573"/>
      <c r="E573"/>
      <c r="F573"/>
      <c r="G573"/>
      <c r="H573"/>
      <c r="I573"/>
      <c r="J573"/>
      <c r="K573"/>
      <c r="L573"/>
      <c r="M573"/>
      <c r="N573"/>
      <c r="O573"/>
      <c r="P573"/>
      <c r="Q573"/>
      <c r="R573"/>
      <c r="S573"/>
      <c r="T573"/>
      <c r="U573"/>
      <c r="V573"/>
      <c r="W573"/>
    </row>
    <row r="574" spans="1:23" x14ac:dyDescent="0.25">
      <c r="A574"/>
      <c r="B574"/>
      <c r="C574"/>
      <c r="D574"/>
      <c r="E574"/>
      <c r="F574"/>
      <c r="G574"/>
      <c r="H574"/>
      <c r="I574"/>
      <c r="J574"/>
      <c r="K574"/>
      <c r="L574"/>
      <c r="M574"/>
      <c r="N574"/>
      <c r="O574"/>
      <c r="P574"/>
      <c r="Q574"/>
      <c r="R574"/>
      <c r="S574"/>
      <c r="T574"/>
      <c r="U574"/>
      <c r="V574"/>
      <c r="W574"/>
    </row>
    <row r="575" spans="1:23" x14ac:dyDescent="0.25">
      <c r="A575"/>
      <c r="B575"/>
      <c r="C575"/>
      <c r="D575"/>
      <c r="E575"/>
      <c r="F575"/>
      <c r="G575"/>
      <c r="H575"/>
      <c r="I575"/>
      <c r="J575"/>
      <c r="K575"/>
      <c r="L575"/>
      <c r="M575"/>
      <c r="N575"/>
      <c r="O575"/>
      <c r="P575"/>
      <c r="Q575"/>
      <c r="R575"/>
      <c r="S575"/>
      <c r="T575"/>
      <c r="U575"/>
      <c r="V575"/>
      <c r="W575"/>
    </row>
    <row r="576" spans="1:23" x14ac:dyDescent="0.25">
      <c r="A576"/>
      <c r="B576"/>
      <c r="C576"/>
      <c r="D576"/>
      <c r="E576"/>
      <c r="F576"/>
      <c r="G576"/>
      <c r="H576"/>
      <c r="I576"/>
      <c r="J576"/>
      <c r="K576"/>
      <c r="L576"/>
      <c r="M576"/>
      <c r="N576"/>
      <c r="O576"/>
      <c r="P576"/>
      <c r="Q576"/>
      <c r="R576"/>
      <c r="S576"/>
      <c r="T576"/>
      <c r="U576"/>
      <c r="V576"/>
      <c r="W576"/>
    </row>
    <row r="577" spans="1:23" x14ac:dyDescent="0.25">
      <c r="A577"/>
      <c r="B577"/>
      <c r="C577"/>
      <c r="D577"/>
      <c r="E577"/>
      <c r="F577"/>
      <c r="G577"/>
      <c r="H577"/>
      <c r="I577"/>
      <c r="J577"/>
      <c r="K577"/>
      <c r="L577"/>
      <c r="M577"/>
      <c r="N577"/>
      <c r="O577"/>
      <c r="P577"/>
      <c r="Q577"/>
      <c r="R577"/>
      <c r="S577"/>
      <c r="T577"/>
      <c r="U577"/>
      <c r="V577"/>
      <c r="W577"/>
    </row>
    <row r="578" spans="1:23" x14ac:dyDescent="0.25">
      <c r="A578"/>
      <c r="B578"/>
      <c r="C578"/>
      <c r="D578"/>
      <c r="E578"/>
      <c r="F578"/>
      <c r="G578"/>
      <c r="H578"/>
      <c r="I578"/>
      <c r="J578"/>
      <c r="K578"/>
      <c r="L578"/>
      <c r="M578"/>
      <c r="N578"/>
      <c r="O578"/>
      <c r="P578"/>
      <c r="Q578"/>
      <c r="R578"/>
      <c r="S578"/>
      <c r="T578"/>
      <c r="U578"/>
      <c r="V578"/>
      <c r="W578"/>
    </row>
    <row r="579" spans="1:23" x14ac:dyDescent="0.25">
      <c r="A579"/>
      <c r="B579"/>
      <c r="C579"/>
      <c r="D579"/>
      <c r="E579"/>
      <c r="F579"/>
      <c r="G579"/>
      <c r="H579"/>
      <c r="I579"/>
      <c r="J579"/>
      <c r="K579"/>
      <c r="L579"/>
      <c r="M579"/>
      <c r="N579"/>
      <c r="O579"/>
      <c r="P579"/>
      <c r="Q579"/>
      <c r="R579"/>
      <c r="S579"/>
      <c r="T579"/>
      <c r="U579"/>
      <c r="V579"/>
      <c r="W579"/>
    </row>
    <row r="580" spans="1:23" x14ac:dyDescent="0.25">
      <c r="A580"/>
      <c r="B580"/>
      <c r="C580"/>
      <c r="D580"/>
      <c r="E580"/>
      <c r="F580"/>
      <c r="G580"/>
      <c r="H580"/>
      <c r="I580"/>
      <c r="J580"/>
      <c r="K580"/>
      <c r="L580"/>
      <c r="M580"/>
      <c r="N580"/>
      <c r="O580"/>
      <c r="P580"/>
      <c r="Q580"/>
      <c r="R580"/>
      <c r="S580"/>
      <c r="T580"/>
      <c r="U580"/>
      <c r="V580"/>
      <c r="W580"/>
    </row>
    <row r="581" spans="1:23" x14ac:dyDescent="0.25">
      <c r="A581"/>
      <c r="B581"/>
      <c r="C581"/>
      <c r="D581"/>
      <c r="E581"/>
      <c r="F581"/>
      <c r="G581"/>
      <c r="H581"/>
      <c r="I581"/>
      <c r="J581"/>
      <c r="K581"/>
      <c r="L581"/>
      <c r="M581"/>
      <c r="N581"/>
      <c r="O581"/>
      <c r="P581"/>
      <c r="Q581"/>
      <c r="R581"/>
      <c r="S581"/>
      <c r="T581"/>
      <c r="U581"/>
      <c r="V581"/>
      <c r="W581"/>
    </row>
    <row r="582" spans="1:23" x14ac:dyDescent="0.25">
      <c r="A582"/>
      <c r="B582"/>
      <c r="C582"/>
      <c r="D582"/>
      <c r="E582"/>
      <c r="F582"/>
      <c r="G582"/>
      <c r="H582"/>
      <c r="I582"/>
      <c r="J582"/>
      <c r="K582"/>
      <c r="L582"/>
      <c r="M582"/>
      <c r="N582"/>
      <c r="O582"/>
      <c r="P582"/>
      <c r="Q582"/>
      <c r="R582"/>
      <c r="S582"/>
      <c r="T582"/>
      <c r="U582"/>
      <c r="V582"/>
      <c r="W582"/>
    </row>
    <row r="583" spans="1:23" x14ac:dyDescent="0.25">
      <c r="A583"/>
      <c r="B583"/>
      <c r="C583"/>
      <c r="D583"/>
      <c r="E583"/>
      <c r="F583"/>
      <c r="G583"/>
      <c r="H583"/>
      <c r="I583"/>
      <c r="J583"/>
      <c r="K583"/>
      <c r="L583"/>
      <c r="M583"/>
      <c r="N583"/>
      <c r="O583"/>
      <c r="P583"/>
      <c r="Q583"/>
      <c r="R583"/>
      <c r="S583"/>
      <c r="T583"/>
      <c r="U583"/>
      <c r="V583"/>
      <c r="W583"/>
    </row>
    <row r="584" spans="1:23" x14ac:dyDescent="0.25">
      <c r="A584"/>
      <c r="B584"/>
      <c r="C584"/>
      <c r="D584"/>
      <c r="E584"/>
      <c r="F584"/>
      <c r="G584"/>
      <c r="H584"/>
      <c r="I584"/>
      <c r="J584"/>
      <c r="K584"/>
      <c r="L584"/>
      <c r="M584"/>
      <c r="N584"/>
      <c r="O584"/>
      <c r="P584"/>
      <c r="Q584"/>
      <c r="R584"/>
      <c r="S584"/>
      <c r="T584"/>
      <c r="U584"/>
      <c r="V584"/>
      <c r="W584"/>
    </row>
    <row r="585" spans="1:23" x14ac:dyDescent="0.25">
      <c r="A585"/>
      <c r="B585"/>
      <c r="C585"/>
      <c r="D585"/>
      <c r="E585"/>
      <c r="F585"/>
      <c r="G585"/>
      <c r="H585"/>
      <c r="I585"/>
      <c r="J585"/>
      <c r="K585"/>
      <c r="L585"/>
      <c r="M585"/>
      <c r="N585"/>
      <c r="O585"/>
      <c r="P585"/>
      <c r="Q585"/>
      <c r="R585"/>
      <c r="S585"/>
      <c r="T585"/>
      <c r="U585"/>
      <c r="V585"/>
      <c r="W585"/>
    </row>
    <row r="586" spans="1:23" x14ac:dyDescent="0.25">
      <c r="A586"/>
      <c r="B586"/>
      <c r="C586"/>
      <c r="D586"/>
      <c r="E586"/>
      <c r="F586"/>
      <c r="G586"/>
      <c r="H586"/>
      <c r="I586"/>
      <c r="J586"/>
      <c r="K586"/>
      <c r="L586"/>
      <c r="M586"/>
      <c r="N586"/>
      <c r="O586"/>
      <c r="P586"/>
      <c r="Q586"/>
      <c r="R586"/>
      <c r="S586"/>
      <c r="T586"/>
      <c r="U586"/>
      <c r="V586"/>
      <c r="W586"/>
    </row>
    <row r="587" spans="1:23" x14ac:dyDescent="0.25">
      <c r="A587"/>
      <c r="B587"/>
      <c r="C587"/>
      <c r="D587"/>
      <c r="E587"/>
      <c r="F587"/>
      <c r="G587"/>
      <c r="H587"/>
      <c r="I587"/>
      <c r="J587"/>
      <c r="K587"/>
      <c r="L587"/>
      <c r="M587"/>
      <c r="N587"/>
      <c r="O587"/>
      <c r="P587"/>
      <c r="Q587"/>
      <c r="R587"/>
      <c r="S587"/>
      <c r="T587"/>
      <c r="U587"/>
      <c r="V587"/>
      <c r="W587"/>
    </row>
    <row r="588" spans="1:23" x14ac:dyDescent="0.25">
      <c r="A588"/>
      <c r="B588"/>
      <c r="C588"/>
      <c r="D588"/>
      <c r="E588"/>
      <c r="F588"/>
      <c r="G588"/>
      <c r="H588"/>
      <c r="I588"/>
      <c r="J588"/>
      <c r="K588"/>
      <c r="L588"/>
      <c r="M588"/>
      <c r="N588"/>
      <c r="O588"/>
      <c r="P588"/>
      <c r="Q588"/>
      <c r="R588"/>
      <c r="S588"/>
      <c r="T588"/>
      <c r="U588"/>
      <c r="V588"/>
      <c r="W588"/>
    </row>
    <row r="589" spans="1:23" x14ac:dyDescent="0.25">
      <c r="A589"/>
      <c r="B589"/>
      <c r="C589"/>
      <c r="D589"/>
      <c r="E589"/>
      <c r="F589"/>
      <c r="G589"/>
      <c r="H589"/>
      <c r="I589"/>
      <c r="J589"/>
      <c r="K589"/>
      <c r="L589"/>
      <c r="M589"/>
      <c r="N589"/>
      <c r="O589"/>
      <c r="P589"/>
      <c r="Q589"/>
      <c r="R589"/>
      <c r="S589"/>
      <c r="T589"/>
      <c r="U589"/>
      <c r="V589"/>
      <c r="W589"/>
    </row>
    <row r="590" spans="1:23" x14ac:dyDescent="0.25">
      <c r="A590"/>
      <c r="B590"/>
      <c r="C590"/>
      <c r="D590"/>
      <c r="E590"/>
      <c r="F590"/>
      <c r="G590"/>
      <c r="H590"/>
      <c r="I590"/>
      <c r="J590"/>
      <c r="K590"/>
      <c r="L590"/>
      <c r="M590"/>
      <c r="N590"/>
      <c r="O590"/>
      <c r="P590"/>
      <c r="Q590"/>
      <c r="R590"/>
      <c r="S590"/>
      <c r="T590"/>
      <c r="U590"/>
      <c r="V590"/>
      <c r="W590"/>
    </row>
    <row r="591" spans="1:23" x14ac:dyDescent="0.25">
      <c r="A591"/>
      <c r="B591"/>
      <c r="C591"/>
      <c r="D591"/>
      <c r="E591"/>
      <c r="F591"/>
      <c r="G591"/>
      <c r="H591"/>
      <c r="I591"/>
      <c r="J591"/>
      <c r="K591"/>
      <c r="L591"/>
      <c r="M591"/>
      <c r="N591"/>
      <c r="O591"/>
      <c r="P591"/>
      <c r="Q591"/>
      <c r="R591"/>
      <c r="S591"/>
      <c r="T591"/>
      <c r="U591"/>
      <c r="V591"/>
      <c r="W591"/>
    </row>
    <row r="592" spans="1:23" x14ac:dyDescent="0.25">
      <c r="A592"/>
      <c r="B592"/>
      <c r="C592"/>
      <c r="D592"/>
      <c r="E592"/>
      <c r="F592"/>
      <c r="G592"/>
      <c r="H592"/>
      <c r="I592"/>
      <c r="J592"/>
      <c r="K592"/>
      <c r="L592"/>
      <c r="M592"/>
      <c r="N592"/>
      <c r="O592"/>
      <c r="P592"/>
      <c r="Q592"/>
      <c r="R592"/>
      <c r="S592"/>
      <c r="T592"/>
      <c r="U592"/>
      <c r="V592"/>
      <c r="W592"/>
    </row>
    <row r="593" spans="1:23" x14ac:dyDescent="0.25">
      <c r="A593"/>
      <c r="B593"/>
      <c r="C593"/>
      <c r="D593"/>
      <c r="E593"/>
      <c r="F593"/>
      <c r="G593"/>
      <c r="H593"/>
      <c r="I593"/>
      <c r="J593"/>
      <c r="K593"/>
      <c r="L593"/>
      <c r="M593"/>
      <c r="N593"/>
      <c r="O593"/>
      <c r="P593"/>
      <c r="Q593"/>
      <c r="R593"/>
      <c r="S593"/>
      <c r="T593"/>
      <c r="U593"/>
      <c r="V593"/>
      <c r="W593"/>
    </row>
    <row r="594" spans="1:23" x14ac:dyDescent="0.25">
      <c r="A594"/>
      <c r="B594"/>
      <c r="C594"/>
      <c r="D594"/>
      <c r="E594"/>
      <c r="F594"/>
      <c r="G594"/>
      <c r="H594"/>
      <c r="I594"/>
      <c r="J594"/>
      <c r="K594"/>
      <c r="L594"/>
      <c r="M594"/>
      <c r="N594"/>
      <c r="O594"/>
      <c r="P594"/>
      <c r="Q594"/>
      <c r="R594"/>
      <c r="S594"/>
      <c r="T594"/>
      <c r="U594"/>
      <c r="V594"/>
      <c r="W594"/>
    </row>
    <row r="595" spans="1:23" x14ac:dyDescent="0.25">
      <c r="A595"/>
      <c r="B595"/>
      <c r="C595"/>
      <c r="D595"/>
      <c r="E595"/>
      <c r="F595"/>
      <c r="G595"/>
      <c r="H595"/>
      <c r="I595"/>
      <c r="J595"/>
      <c r="K595"/>
      <c r="L595"/>
      <c r="M595"/>
      <c r="N595"/>
      <c r="O595"/>
      <c r="P595"/>
      <c r="Q595"/>
      <c r="R595"/>
      <c r="S595"/>
      <c r="T595"/>
      <c r="U595"/>
      <c r="V595"/>
      <c r="W595"/>
    </row>
    <row r="596" spans="1:23" x14ac:dyDescent="0.25">
      <c r="A596"/>
      <c r="B596"/>
      <c r="C596"/>
      <c r="D596"/>
      <c r="E596"/>
      <c r="F596"/>
      <c r="G596"/>
      <c r="H596"/>
      <c r="I596"/>
      <c r="J596"/>
      <c r="K596"/>
      <c r="L596"/>
      <c r="M596"/>
      <c r="N596"/>
      <c r="O596"/>
      <c r="P596"/>
      <c r="Q596"/>
      <c r="R596"/>
      <c r="S596"/>
      <c r="T596"/>
      <c r="U596"/>
      <c r="V596"/>
      <c r="W596"/>
    </row>
    <row r="597" spans="1:23" x14ac:dyDescent="0.25">
      <c r="A597"/>
      <c r="B597"/>
      <c r="C597"/>
      <c r="D597"/>
      <c r="E597"/>
      <c r="F597"/>
      <c r="G597"/>
      <c r="H597"/>
      <c r="I597"/>
      <c r="J597"/>
      <c r="K597"/>
      <c r="L597"/>
      <c r="M597"/>
      <c r="N597"/>
      <c r="O597"/>
      <c r="P597"/>
      <c r="Q597"/>
      <c r="R597"/>
      <c r="S597"/>
      <c r="T597"/>
      <c r="U597"/>
      <c r="V597"/>
      <c r="W597"/>
    </row>
    <row r="598" spans="1:23" x14ac:dyDescent="0.25">
      <c r="A598"/>
      <c r="B598"/>
      <c r="C598"/>
      <c r="D598"/>
      <c r="E598"/>
      <c r="F598"/>
      <c r="G598"/>
      <c r="H598"/>
      <c r="I598"/>
      <c r="J598"/>
      <c r="K598"/>
      <c r="L598"/>
      <c r="M598"/>
      <c r="N598"/>
      <c r="O598"/>
      <c r="P598"/>
      <c r="Q598"/>
      <c r="R598"/>
      <c r="S598"/>
      <c r="T598"/>
      <c r="U598"/>
      <c r="V598"/>
      <c r="W598"/>
    </row>
    <row r="599" spans="1:23" x14ac:dyDescent="0.25">
      <c r="A599"/>
      <c r="B599"/>
      <c r="C599"/>
      <c r="D599"/>
      <c r="E599"/>
      <c r="F599"/>
      <c r="G599"/>
      <c r="H599"/>
      <c r="I599"/>
      <c r="J599"/>
      <c r="K599"/>
      <c r="L599"/>
      <c r="M599"/>
      <c r="N599"/>
      <c r="O599"/>
      <c r="P599"/>
      <c r="Q599"/>
      <c r="R599"/>
      <c r="S599"/>
      <c r="T599"/>
      <c r="U599"/>
      <c r="V599"/>
      <c r="W599"/>
    </row>
    <row r="600" spans="1:23" x14ac:dyDescent="0.25">
      <c r="A600"/>
      <c r="B600"/>
      <c r="C600"/>
      <c r="D600"/>
      <c r="E600"/>
      <c r="F600"/>
      <c r="G600"/>
      <c r="H600"/>
      <c r="I600"/>
      <c r="J600"/>
      <c r="K600"/>
      <c r="L600"/>
      <c r="M600"/>
      <c r="N600"/>
      <c r="O600"/>
      <c r="P600"/>
      <c r="Q600"/>
      <c r="R600"/>
      <c r="S600"/>
      <c r="T600"/>
      <c r="U600"/>
      <c r="V600"/>
      <c r="W600"/>
    </row>
    <row r="601" spans="1:23" x14ac:dyDescent="0.25">
      <c r="A601"/>
      <c r="B601"/>
      <c r="C601"/>
      <c r="D601"/>
      <c r="E601"/>
      <c r="F601"/>
      <c r="G601"/>
      <c r="H601"/>
      <c r="I601"/>
      <c r="J601"/>
      <c r="K601"/>
      <c r="L601"/>
      <c r="M601"/>
      <c r="N601"/>
      <c r="O601"/>
      <c r="P601"/>
      <c r="Q601"/>
      <c r="R601"/>
      <c r="S601"/>
      <c r="T601"/>
      <c r="U601"/>
      <c r="V601"/>
      <c r="W601"/>
    </row>
    <row r="602" spans="1:23" x14ac:dyDescent="0.25">
      <c r="A602"/>
      <c r="B602"/>
      <c r="C602"/>
      <c r="D602"/>
      <c r="E602"/>
      <c r="F602"/>
      <c r="G602"/>
      <c r="H602"/>
      <c r="I602"/>
      <c r="J602"/>
      <c r="K602"/>
      <c r="L602"/>
      <c r="M602"/>
      <c r="N602"/>
      <c r="O602"/>
      <c r="P602"/>
      <c r="Q602"/>
      <c r="R602"/>
      <c r="S602"/>
      <c r="T602"/>
      <c r="U602"/>
      <c r="V602"/>
      <c r="W602"/>
    </row>
    <row r="603" spans="1:23" x14ac:dyDescent="0.25">
      <c r="A603"/>
      <c r="B603"/>
      <c r="C603"/>
      <c r="D603"/>
      <c r="E603"/>
      <c r="F603"/>
      <c r="G603"/>
      <c r="H603"/>
      <c r="I603"/>
      <c r="J603"/>
      <c r="K603"/>
      <c r="L603"/>
      <c r="M603"/>
      <c r="N603"/>
      <c r="O603"/>
      <c r="P603"/>
      <c r="Q603"/>
      <c r="R603"/>
      <c r="S603"/>
      <c r="T603"/>
      <c r="U603"/>
      <c r="V603"/>
      <c r="W603"/>
    </row>
    <row r="604" spans="1:23" x14ac:dyDescent="0.25">
      <c r="A604"/>
      <c r="B604"/>
      <c r="C604"/>
      <c r="D604"/>
      <c r="E604"/>
      <c r="F604"/>
      <c r="G604"/>
      <c r="H604"/>
      <c r="I604"/>
      <c r="J604"/>
      <c r="K604"/>
      <c r="L604"/>
      <c r="M604"/>
      <c r="N604"/>
      <c r="O604"/>
      <c r="P604"/>
      <c r="Q604"/>
      <c r="R604"/>
      <c r="S604"/>
      <c r="T604"/>
      <c r="U604"/>
      <c r="V604"/>
      <c r="W604"/>
    </row>
    <row r="605" spans="1:23" x14ac:dyDescent="0.25">
      <c r="A605"/>
      <c r="B605"/>
      <c r="C605"/>
      <c r="D605"/>
      <c r="E605"/>
      <c r="F605"/>
      <c r="G605"/>
      <c r="H605"/>
      <c r="I605"/>
      <c r="J605"/>
      <c r="K605"/>
      <c r="L605"/>
      <c r="M605"/>
      <c r="N605"/>
      <c r="O605"/>
      <c r="P605"/>
      <c r="Q605"/>
      <c r="R605"/>
      <c r="S605"/>
      <c r="T605"/>
      <c r="U605"/>
      <c r="V605"/>
      <c r="W605"/>
    </row>
    <row r="606" spans="1:23" x14ac:dyDescent="0.25">
      <c r="A606"/>
      <c r="B606"/>
      <c r="C606"/>
      <c r="D606"/>
      <c r="E606"/>
      <c r="F606"/>
      <c r="G606"/>
      <c r="H606"/>
      <c r="I606"/>
      <c r="J606"/>
      <c r="K606"/>
      <c r="L606"/>
      <c r="M606"/>
      <c r="N606"/>
      <c r="O606"/>
      <c r="P606"/>
      <c r="Q606"/>
      <c r="R606"/>
      <c r="S606"/>
      <c r="T606"/>
      <c r="U606"/>
      <c r="V606"/>
      <c r="W606"/>
    </row>
    <row r="607" spans="1:23" x14ac:dyDescent="0.25">
      <c r="A607"/>
      <c r="B607"/>
      <c r="C607"/>
      <c r="D607"/>
      <c r="E607"/>
      <c r="F607"/>
      <c r="G607"/>
      <c r="H607"/>
      <c r="I607"/>
      <c r="J607"/>
      <c r="K607"/>
      <c r="L607"/>
      <c r="M607"/>
      <c r="N607"/>
      <c r="O607"/>
      <c r="P607"/>
      <c r="Q607"/>
      <c r="R607"/>
      <c r="S607"/>
      <c r="T607"/>
      <c r="U607"/>
      <c r="V607"/>
      <c r="W607"/>
    </row>
    <row r="608" spans="1:23" x14ac:dyDescent="0.25">
      <c r="A608"/>
      <c r="B608"/>
      <c r="C608"/>
      <c r="D608"/>
      <c r="E608"/>
      <c r="F608"/>
      <c r="G608"/>
      <c r="H608"/>
      <c r="I608"/>
      <c r="J608"/>
      <c r="K608"/>
      <c r="L608"/>
      <c r="M608"/>
      <c r="N608"/>
      <c r="O608"/>
      <c r="P608"/>
      <c r="Q608"/>
      <c r="R608"/>
      <c r="S608"/>
      <c r="T608"/>
      <c r="U608"/>
      <c r="V608"/>
      <c r="W608"/>
    </row>
    <row r="609" spans="1:23" x14ac:dyDescent="0.25">
      <c r="A609"/>
      <c r="B609"/>
      <c r="C609"/>
      <c r="D609"/>
      <c r="E609"/>
      <c r="F609"/>
      <c r="G609"/>
      <c r="H609"/>
      <c r="I609"/>
      <c r="J609"/>
      <c r="K609"/>
      <c r="L609"/>
      <c r="M609"/>
      <c r="N609"/>
      <c r="O609"/>
      <c r="P609"/>
      <c r="Q609"/>
      <c r="R609"/>
      <c r="S609"/>
      <c r="T609"/>
      <c r="U609"/>
      <c r="V609"/>
      <c r="W609"/>
    </row>
    <row r="610" spans="1:23" x14ac:dyDescent="0.25">
      <c r="A610"/>
      <c r="B610"/>
      <c r="C610"/>
      <c r="D610"/>
      <c r="E610"/>
      <c r="F610"/>
      <c r="G610"/>
      <c r="H610"/>
      <c r="I610"/>
      <c r="J610"/>
      <c r="K610"/>
      <c r="L610"/>
      <c r="M610"/>
      <c r="N610"/>
      <c r="O610"/>
      <c r="P610"/>
      <c r="Q610"/>
      <c r="R610"/>
      <c r="S610"/>
      <c r="T610"/>
      <c r="U610"/>
      <c r="V610"/>
      <c r="W610"/>
    </row>
    <row r="611" spans="1:23" x14ac:dyDescent="0.25">
      <c r="A611"/>
      <c r="B611"/>
      <c r="C611"/>
      <c r="D611"/>
      <c r="E611"/>
      <c r="F611"/>
      <c r="G611"/>
      <c r="H611"/>
      <c r="I611"/>
      <c r="J611"/>
      <c r="K611"/>
      <c r="L611"/>
      <c r="M611"/>
      <c r="N611"/>
      <c r="O611"/>
      <c r="P611"/>
      <c r="Q611"/>
      <c r="R611"/>
      <c r="S611"/>
      <c r="T611"/>
      <c r="U611"/>
      <c r="V611"/>
      <c r="W611"/>
    </row>
    <row r="612" spans="1:23" x14ac:dyDescent="0.25">
      <c r="A612"/>
      <c r="B612"/>
      <c r="C612"/>
      <c r="D612"/>
      <c r="E612"/>
      <c r="F612"/>
      <c r="G612"/>
      <c r="H612"/>
      <c r="I612"/>
      <c r="J612"/>
      <c r="K612"/>
      <c r="L612"/>
      <c r="M612"/>
      <c r="N612"/>
      <c r="O612"/>
      <c r="P612"/>
      <c r="Q612"/>
      <c r="R612"/>
      <c r="S612"/>
      <c r="T612"/>
      <c r="U612"/>
      <c r="V612"/>
      <c r="W612"/>
    </row>
    <row r="613" spans="1:23" x14ac:dyDescent="0.25">
      <c r="A613"/>
      <c r="B613"/>
      <c r="C613"/>
      <c r="D613"/>
      <c r="E613"/>
      <c r="F613"/>
      <c r="G613"/>
      <c r="H613"/>
      <c r="I613"/>
      <c r="J613"/>
      <c r="K613"/>
      <c r="L613"/>
      <c r="M613"/>
      <c r="N613"/>
      <c r="O613"/>
      <c r="P613"/>
      <c r="Q613"/>
      <c r="R613"/>
      <c r="S613"/>
      <c r="T613"/>
      <c r="U613"/>
      <c r="V613"/>
      <c r="W613"/>
    </row>
    <row r="614" spans="1:23" x14ac:dyDescent="0.25">
      <c r="A614"/>
      <c r="B614"/>
      <c r="C614"/>
      <c r="D614"/>
      <c r="E614"/>
      <c r="F614"/>
      <c r="G614"/>
      <c r="H614"/>
      <c r="I614"/>
      <c r="J614"/>
      <c r="K614"/>
      <c r="L614"/>
      <c r="M614"/>
      <c r="N614"/>
      <c r="O614"/>
      <c r="P614"/>
      <c r="Q614"/>
      <c r="R614"/>
      <c r="S614"/>
      <c r="T614"/>
      <c r="U614"/>
      <c r="V614"/>
      <c r="W614"/>
    </row>
    <row r="615" spans="1:23" x14ac:dyDescent="0.25">
      <c r="A615"/>
      <c r="B615"/>
      <c r="C615"/>
      <c r="D615"/>
      <c r="E615"/>
      <c r="F615"/>
      <c r="G615"/>
      <c r="H615"/>
      <c r="I615"/>
      <c r="J615"/>
      <c r="K615"/>
      <c r="L615"/>
      <c r="M615"/>
      <c r="N615"/>
      <c r="O615"/>
      <c r="P615"/>
      <c r="Q615"/>
      <c r="R615"/>
      <c r="S615"/>
      <c r="T615"/>
      <c r="U615"/>
      <c r="V615"/>
      <c r="W615"/>
    </row>
    <row r="616" spans="1:23" x14ac:dyDescent="0.25">
      <c r="A616"/>
      <c r="B616"/>
      <c r="C616"/>
      <c r="D616"/>
      <c r="E616"/>
      <c r="F616"/>
      <c r="G616"/>
      <c r="H616"/>
      <c r="I616"/>
      <c r="J616"/>
      <c r="K616"/>
      <c r="L616"/>
      <c r="M616"/>
      <c r="N616"/>
      <c r="O616"/>
      <c r="P616"/>
      <c r="Q616"/>
      <c r="R616"/>
      <c r="S616"/>
      <c r="T616"/>
      <c r="U616"/>
      <c r="V616"/>
      <c r="W616"/>
    </row>
    <row r="617" spans="1:23" x14ac:dyDescent="0.25">
      <c r="A617"/>
      <c r="B617"/>
      <c r="C617"/>
      <c r="D617"/>
      <c r="E617"/>
      <c r="F617"/>
      <c r="G617"/>
      <c r="H617"/>
      <c r="I617"/>
      <c r="J617"/>
      <c r="K617"/>
      <c r="L617"/>
      <c r="M617"/>
      <c r="N617"/>
      <c r="O617"/>
      <c r="P617"/>
      <c r="Q617"/>
      <c r="R617"/>
      <c r="S617"/>
      <c r="T617"/>
      <c r="U617"/>
      <c r="V617"/>
      <c r="W617"/>
    </row>
    <row r="618" spans="1:23" x14ac:dyDescent="0.25">
      <c r="A618"/>
      <c r="B618"/>
      <c r="C618"/>
      <c r="D618"/>
      <c r="E618"/>
      <c r="F618"/>
      <c r="G618"/>
      <c r="H618"/>
      <c r="I618"/>
      <c r="J618"/>
      <c r="K618"/>
      <c r="L618"/>
      <c r="M618"/>
      <c r="N618"/>
      <c r="O618"/>
      <c r="P618"/>
      <c r="Q618"/>
      <c r="R618"/>
      <c r="S618"/>
      <c r="T618"/>
      <c r="U618"/>
      <c r="V618"/>
      <c r="W618"/>
    </row>
    <row r="619" spans="1:23" x14ac:dyDescent="0.25">
      <c r="A619"/>
      <c r="B619"/>
      <c r="C619"/>
      <c r="D619"/>
      <c r="E619"/>
      <c r="F619"/>
      <c r="G619"/>
      <c r="H619"/>
      <c r="I619"/>
      <c r="J619"/>
      <c r="K619"/>
      <c r="L619"/>
      <c r="M619"/>
      <c r="N619"/>
      <c r="O619"/>
      <c r="P619"/>
      <c r="Q619"/>
      <c r="R619"/>
      <c r="S619"/>
      <c r="T619"/>
      <c r="U619"/>
      <c r="V619"/>
      <c r="W619"/>
    </row>
    <row r="620" spans="1:23" x14ac:dyDescent="0.25">
      <c r="A620"/>
      <c r="B620"/>
      <c r="C620"/>
      <c r="D620"/>
      <c r="E620"/>
      <c r="F620"/>
      <c r="G620"/>
      <c r="H620"/>
      <c r="I620"/>
      <c r="J620"/>
      <c r="K620"/>
      <c r="L620"/>
      <c r="M620"/>
      <c r="N620"/>
      <c r="O620"/>
      <c r="P620"/>
      <c r="Q620"/>
      <c r="R620"/>
      <c r="S620"/>
      <c r="T620"/>
      <c r="U620"/>
      <c r="V620"/>
      <c r="W620"/>
    </row>
    <row r="621" spans="1:23" x14ac:dyDescent="0.25">
      <c r="A621"/>
      <c r="B621"/>
      <c r="C621"/>
      <c r="D621"/>
      <c r="E621"/>
      <c r="F621"/>
      <c r="G621"/>
      <c r="H621"/>
      <c r="I621"/>
      <c r="J621"/>
      <c r="K621"/>
      <c r="L621"/>
      <c r="M621"/>
      <c r="N621"/>
      <c r="O621"/>
      <c r="P621"/>
      <c r="Q621"/>
      <c r="R621"/>
      <c r="S621"/>
      <c r="T621"/>
      <c r="U621"/>
      <c r="V621"/>
      <c r="W621"/>
    </row>
    <row r="622" spans="1:23" x14ac:dyDescent="0.25">
      <c r="A622"/>
      <c r="B622"/>
      <c r="C622"/>
      <c r="D622"/>
      <c r="E622"/>
      <c r="F622"/>
      <c r="G622"/>
      <c r="H622"/>
      <c r="I622"/>
      <c r="J622"/>
      <c r="K622"/>
      <c r="L622"/>
      <c r="M622"/>
      <c r="N622"/>
      <c r="O622"/>
      <c r="P622"/>
      <c r="Q622"/>
      <c r="R622"/>
      <c r="S622"/>
      <c r="T622"/>
      <c r="U622"/>
      <c r="V622"/>
      <c r="W622"/>
    </row>
    <row r="623" spans="1:23" x14ac:dyDescent="0.25">
      <c r="A623"/>
      <c r="B623"/>
      <c r="C623"/>
      <c r="D623"/>
      <c r="E623"/>
      <c r="F623"/>
      <c r="G623"/>
      <c r="H623"/>
      <c r="I623"/>
      <c r="J623"/>
      <c r="K623"/>
      <c r="L623"/>
      <c r="M623"/>
      <c r="N623"/>
      <c r="O623"/>
      <c r="P623"/>
      <c r="Q623"/>
      <c r="R623"/>
      <c r="S623"/>
      <c r="T623"/>
      <c r="U623"/>
      <c r="V623"/>
      <c r="W623"/>
    </row>
    <row r="624" spans="1:23" x14ac:dyDescent="0.25">
      <c r="A624"/>
      <c r="B624"/>
      <c r="C624"/>
      <c r="D624"/>
      <c r="E624"/>
      <c r="F624"/>
      <c r="G624"/>
      <c r="H624"/>
      <c r="I624"/>
      <c r="J624"/>
      <c r="K624"/>
      <c r="L624"/>
      <c r="M624"/>
      <c r="N624"/>
      <c r="O624"/>
      <c r="P624"/>
      <c r="Q624"/>
      <c r="R624"/>
      <c r="S624"/>
      <c r="T624"/>
      <c r="U624"/>
      <c r="V624"/>
      <c r="W624"/>
    </row>
    <row r="625" spans="1:23" x14ac:dyDescent="0.25">
      <c r="A625"/>
      <c r="B625"/>
      <c r="C625"/>
      <c r="D625"/>
      <c r="E625"/>
      <c r="F625"/>
      <c r="G625"/>
      <c r="H625"/>
      <c r="I625"/>
      <c r="J625"/>
      <c r="K625"/>
      <c r="L625"/>
      <c r="M625"/>
      <c r="N625"/>
      <c r="O625"/>
      <c r="P625"/>
      <c r="Q625"/>
      <c r="R625"/>
      <c r="S625"/>
      <c r="T625"/>
      <c r="U625"/>
      <c r="V625"/>
      <c r="W625"/>
    </row>
    <row r="626" spans="1:23" x14ac:dyDescent="0.25">
      <c r="A626"/>
      <c r="B626"/>
      <c r="C626"/>
      <c r="D626"/>
      <c r="E626"/>
      <c r="F626"/>
      <c r="G626"/>
      <c r="H626"/>
      <c r="I626"/>
      <c r="J626"/>
      <c r="K626"/>
      <c r="L626"/>
      <c r="M626"/>
      <c r="N626"/>
      <c r="O626"/>
      <c r="P626"/>
      <c r="Q626"/>
      <c r="R626"/>
      <c r="S626"/>
      <c r="T626"/>
      <c r="U626"/>
      <c r="V626"/>
      <c r="W626"/>
    </row>
    <row r="627" spans="1:23" x14ac:dyDescent="0.25">
      <c r="A627"/>
      <c r="B627"/>
      <c r="C627"/>
      <c r="D627"/>
      <c r="E627"/>
      <c r="F627"/>
      <c r="G627"/>
      <c r="H627"/>
      <c r="I627"/>
      <c r="J627"/>
      <c r="K627"/>
      <c r="L627"/>
      <c r="M627"/>
      <c r="N627"/>
      <c r="O627"/>
      <c r="P627"/>
      <c r="Q627"/>
      <c r="R627"/>
      <c r="S627"/>
      <c r="T627"/>
      <c r="U627"/>
      <c r="V627"/>
      <c r="W627"/>
    </row>
    <row r="628" spans="1:23" x14ac:dyDescent="0.25">
      <c r="A628"/>
      <c r="B628"/>
      <c r="C628"/>
      <c r="D628"/>
      <c r="E628"/>
      <c r="F628"/>
      <c r="G628"/>
      <c r="H628"/>
      <c r="I628"/>
      <c r="J628"/>
      <c r="K628"/>
      <c r="L628"/>
      <c r="M628"/>
      <c r="N628"/>
      <c r="O628"/>
      <c r="P628"/>
      <c r="Q628"/>
      <c r="R628"/>
      <c r="S628"/>
      <c r="T628"/>
      <c r="U628"/>
      <c r="V628"/>
      <c r="W628"/>
    </row>
    <row r="629" spans="1:23" x14ac:dyDescent="0.25">
      <c r="A629"/>
      <c r="B629"/>
      <c r="C629"/>
      <c r="D629"/>
      <c r="E629"/>
      <c r="F629"/>
      <c r="G629"/>
      <c r="H629"/>
      <c r="I629"/>
      <c r="J629"/>
      <c r="K629"/>
      <c r="L629"/>
      <c r="M629"/>
      <c r="N629"/>
      <c r="O629"/>
      <c r="P629"/>
      <c r="Q629"/>
      <c r="R629"/>
      <c r="S629"/>
      <c r="T629"/>
      <c r="U629"/>
      <c r="V629"/>
      <c r="W629"/>
    </row>
    <row r="630" spans="1:23" x14ac:dyDescent="0.25">
      <c r="A630"/>
      <c r="B630"/>
      <c r="C630"/>
      <c r="D630"/>
      <c r="E630"/>
      <c r="F630"/>
      <c r="G630"/>
      <c r="H630"/>
      <c r="I630"/>
      <c r="J630"/>
      <c r="K630"/>
      <c r="L630"/>
      <c r="M630"/>
      <c r="N630"/>
      <c r="O630"/>
      <c r="P630"/>
      <c r="Q630"/>
      <c r="R630"/>
      <c r="S630"/>
      <c r="T630"/>
      <c r="U630"/>
      <c r="V630"/>
      <c r="W630"/>
    </row>
    <row r="631" spans="1:23" x14ac:dyDescent="0.25">
      <c r="A631"/>
      <c r="B631"/>
      <c r="C631"/>
      <c r="D631"/>
      <c r="E631"/>
      <c r="F631"/>
      <c r="G631"/>
      <c r="H631"/>
      <c r="I631"/>
      <c r="J631"/>
      <c r="K631"/>
      <c r="L631"/>
      <c r="M631"/>
      <c r="N631"/>
      <c r="O631"/>
      <c r="P631"/>
      <c r="Q631"/>
      <c r="R631"/>
      <c r="S631"/>
      <c r="T631"/>
      <c r="U631"/>
      <c r="V631"/>
      <c r="W631"/>
    </row>
    <row r="632" spans="1:23" x14ac:dyDescent="0.25">
      <c r="A632"/>
      <c r="B632"/>
      <c r="C632"/>
      <c r="D632"/>
      <c r="E632"/>
      <c r="F632"/>
      <c r="G632"/>
      <c r="H632"/>
      <c r="I632"/>
      <c r="J632"/>
      <c r="K632"/>
      <c r="L632"/>
      <c r="M632"/>
      <c r="N632"/>
      <c r="O632"/>
      <c r="P632"/>
      <c r="Q632"/>
      <c r="R632"/>
      <c r="S632"/>
      <c r="T632"/>
      <c r="U632"/>
      <c r="V632"/>
      <c r="W632"/>
    </row>
    <row r="633" spans="1:23" x14ac:dyDescent="0.25">
      <c r="A633"/>
      <c r="B633"/>
      <c r="C633"/>
      <c r="D633"/>
      <c r="E633"/>
      <c r="F633"/>
      <c r="G633"/>
      <c r="H633"/>
      <c r="I633"/>
      <c r="J633"/>
      <c r="K633"/>
      <c r="L633"/>
      <c r="M633"/>
      <c r="N633"/>
      <c r="O633"/>
      <c r="P633"/>
      <c r="Q633"/>
      <c r="R633"/>
      <c r="S633"/>
      <c r="T633"/>
      <c r="U633"/>
      <c r="V633"/>
      <c r="W633"/>
    </row>
    <row r="634" spans="1:23" x14ac:dyDescent="0.25">
      <c r="A634"/>
      <c r="B634"/>
      <c r="C634"/>
      <c r="D634"/>
      <c r="E634"/>
      <c r="F634"/>
      <c r="G634"/>
      <c r="H634"/>
      <c r="I634"/>
      <c r="J634"/>
      <c r="K634"/>
      <c r="L634"/>
      <c r="M634"/>
      <c r="N634"/>
      <c r="O634"/>
      <c r="P634"/>
      <c r="Q634"/>
      <c r="R634"/>
      <c r="S634"/>
      <c r="T634"/>
      <c r="U634"/>
      <c r="V634"/>
      <c r="W634"/>
    </row>
    <row r="635" spans="1:23" x14ac:dyDescent="0.25">
      <c r="A635"/>
      <c r="B635"/>
      <c r="C635"/>
      <c r="D635"/>
      <c r="E635"/>
      <c r="F635"/>
      <c r="G635"/>
      <c r="H635"/>
      <c r="I635"/>
      <c r="J635"/>
      <c r="K635"/>
      <c r="L635"/>
      <c r="M635"/>
      <c r="N635"/>
      <c r="O635"/>
      <c r="P635"/>
      <c r="Q635"/>
      <c r="R635"/>
      <c r="S635"/>
      <c r="T635"/>
      <c r="U635"/>
      <c r="V635"/>
      <c r="W635"/>
    </row>
    <row r="636" spans="1:23" x14ac:dyDescent="0.25">
      <c r="A636"/>
      <c r="B636"/>
      <c r="C636"/>
      <c r="D636"/>
      <c r="E636"/>
      <c r="F636"/>
      <c r="G636"/>
      <c r="H636"/>
      <c r="I636"/>
      <c r="J636"/>
      <c r="K636"/>
      <c r="L636"/>
      <c r="M636"/>
      <c r="N636"/>
      <c r="O636"/>
      <c r="P636"/>
      <c r="Q636"/>
      <c r="R636"/>
      <c r="S636"/>
      <c r="T636"/>
      <c r="U636"/>
      <c r="V636"/>
      <c r="W636"/>
    </row>
    <row r="637" spans="1:23" x14ac:dyDescent="0.25">
      <c r="A637"/>
      <c r="B637"/>
      <c r="C637"/>
      <c r="D637"/>
      <c r="E637"/>
      <c r="F637"/>
      <c r="G637"/>
      <c r="H637"/>
      <c r="I637"/>
      <c r="J637"/>
      <c r="K637"/>
      <c r="L637"/>
      <c r="M637"/>
      <c r="N637"/>
      <c r="O637"/>
      <c r="P637"/>
      <c r="Q637"/>
      <c r="R637"/>
      <c r="S637"/>
      <c r="T637"/>
      <c r="U637"/>
      <c r="V637"/>
      <c r="W637"/>
    </row>
    <row r="638" spans="1:23" x14ac:dyDescent="0.25">
      <c r="A638"/>
      <c r="B638"/>
      <c r="C638"/>
      <c r="D638"/>
      <c r="E638"/>
      <c r="F638"/>
      <c r="G638"/>
      <c r="H638"/>
      <c r="I638"/>
      <c r="J638"/>
      <c r="K638"/>
      <c r="L638"/>
      <c r="M638"/>
      <c r="N638"/>
      <c r="O638"/>
      <c r="P638"/>
      <c r="Q638"/>
      <c r="R638"/>
      <c r="S638"/>
      <c r="T638"/>
      <c r="U638"/>
      <c r="V638"/>
      <c r="W638"/>
    </row>
    <row r="639" spans="1:23" x14ac:dyDescent="0.25">
      <c r="A639"/>
      <c r="B639"/>
      <c r="C639"/>
      <c r="D639"/>
      <c r="E639"/>
      <c r="F639"/>
      <c r="G639"/>
      <c r="H639"/>
      <c r="I639"/>
      <c r="J639"/>
      <c r="K639"/>
      <c r="L639"/>
      <c r="M639"/>
      <c r="N639"/>
      <c r="O639"/>
      <c r="P639"/>
      <c r="Q639"/>
      <c r="R639"/>
      <c r="S639"/>
      <c r="T639"/>
      <c r="U639"/>
      <c r="V639"/>
      <c r="W639"/>
    </row>
    <row r="640" spans="1:23" x14ac:dyDescent="0.25">
      <c r="A640"/>
      <c r="B640"/>
      <c r="C640"/>
      <c r="D640"/>
      <c r="E640"/>
      <c r="F640"/>
      <c r="G640"/>
      <c r="H640"/>
      <c r="I640"/>
      <c r="J640"/>
      <c r="K640"/>
      <c r="L640"/>
      <c r="M640"/>
      <c r="N640"/>
      <c r="O640"/>
      <c r="P640"/>
      <c r="Q640"/>
      <c r="R640"/>
      <c r="S640"/>
      <c r="T640"/>
      <c r="U640"/>
      <c r="V640"/>
      <c r="W640"/>
    </row>
    <row r="641" spans="1:23" x14ac:dyDescent="0.25">
      <c r="A641"/>
      <c r="B641"/>
      <c r="C641"/>
      <c r="D641"/>
      <c r="E641"/>
      <c r="F641"/>
      <c r="G641"/>
      <c r="H641"/>
      <c r="I641"/>
      <c r="J641"/>
      <c r="K641"/>
      <c r="L641"/>
      <c r="M641"/>
      <c r="N641"/>
      <c r="O641"/>
      <c r="P641"/>
      <c r="Q641"/>
      <c r="R641"/>
      <c r="S641"/>
      <c r="T641"/>
      <c r="U641"/>
      <c r="V641"/>
      <c r="W641"/>
    </row>
    <row r="642" spans="1:23" x14ac:dyDescent="0.25">
      <c r="A642"/>
      <c r="B642"/>
      <c r="C642"/>
      <c r="D642"/>
      <c r="E642"/>
      <c r="F642"/>
      <c r="G642"/>
      <c r="H642"/>
      <c r="I642"/>
      <c r="J642"/>
      <c r="K642"/>
      <c r="L642"/>
      <c r="M642"/>
      <c r="N642"/>
      <c r="O642"/>
      <c r="P642"/>
      <c r="Q642"/>
      <c r="R642"/>
      <c r="S642"/>
      <c r="T642"/>
      <c r="U642"/>
      <c r="V642"/>
      <c r="W642"/>
    </row>
    <row r="643" spans="1:23" x14ac:dyDescent="0.25">
      <c r="A643"/>
      <c r="B643"/>
      <c r="C643"/>
      <c r="D643"/>
      <c r="E643"/>
      <c r="F643"/>
      <c r="G643"/>
      <c r="H643"/>
      <c r="I643"/>
      <c r="J643"/>
      <c r="K643"/>
      <c r="L643"/>
      <c r="M643"/>
      <c r="N643"/>
      <c r="O643"/>
      <c r="P643"/>
      <c r="Q643"/>
      <c r="R643"/>
      <c r="S643"/>
      <c r="T643"/>
      <c r="U643"/>
      <c r="V643"/>
      <c r="W643"/>
    </row>
    <row r="644" spans="1:23" x14ac:dyDescent="0.25">
      <c r="A644"/>
      <c r="B644"/>
      <c r="C644"/>
      <c r="D644"/>
      <c r="E644"/>
      <c r="F644"/>
      <c r="G644"/>
      <c r="H644"/>
      <c r="I644"/>
      <c r="J644"/>
      <c r="K644"/>
      <c r="L644"/>
      <c r="M644"/>
      <c r="N644"/>
      <c r="O644"/>
      <c r="P644"/>
      <c r="Q644"/>
      <c r="R644"/>
      <c r="S644"/>
      <c r="T644"/>
      <c r="U644"/>
      <c r="V644"/>
      <c r="W644"/>
    </row>
    <row r="645" spans="1:23" x14ac:dyDescent="0.25">
      <c r="A645"/>
      <c r="B645"/>
      <c r="C645"/>
      <c r="D645"/>
      <c r="E645"/>
      <c r="F645"/>
      <c r="G645"/>
      <c r="H645"/>
      <c r="I645"/>
      <c r="J645"/>
      <c r="K645"/>
      <c r="L645"/>
      <c r="M645"/>
      <c r="N645"/>
      <c r="O645"/>
      <c r="P645"/>
      <c r="Q645"/>
      <c r="R645"/>
      <c r="S645"/>
      <c r="T645"/>
      <c r="U645"/>
      <c r="V645"/>
      <c r="W645"/>
    </row>
    <row r="646" spans="1:23" x14ac:dyDescent="0.25">
      <c r="A646"/>
      <c r="B646"/>
      <c r="C646"/>
      <c r="D646"/>
      <c r="E646"/>
      <c r="F646"/>
      <c r="G646"/>
      <c r="H646"/>
      <c r="I646"/>
      <c r="J646"/>
      <c r="K646"/>
      <c r="L646"/>
      <c r="M646"/>
      <c r="N646"/>
      <c r="O646"/>
      <c r="P646"/>
      <c r="Q646"/>
      <c r="R646"/>
      <c r="S646"/>
      <c r="T646"/>
      <c r="U646"/>
      <c r="V646"/>
      <c r="W646"/>
    </row>
    <row r="647" spans="1:23" x14ac:dyDescent="0.25">
      <c r="A647"/>
      <c r="B647"/>
      <c r="C647"/>
      <c r="D647"/>
      <c r="E647"/>
      <c r="F647"/>
      <c r="G647"/>
      <c r="H647"/>
      <c r="I647"/>
      <c r="J647"/>
      <c r="K647"/>
      <c r="L647"/>
      <c r="M647"/>
      <c r="N647"/>
      <c r="O647"/>
      <c r="P647"/>
      <c r="Q647"/>
      <c r="R647"/>
      <c r="S647"/>
      <c r="T647"/>
      <c r="U647"/>
      <c r="V647"/>
      <c r="W647"/>
    </row>
    <row r="648" spans="1:23" x14ac:dyDescent="0.25">
      <c r="A648"/>
      <c r="B648"/>
      <c r="C648"/>
      <c r="D648"/>
      <c r="E648"/>
      <c r="F648"/>
      <c r="G648"/>
      <c r="H648"/>
      <c r="I648"/>
      <c r="J648"/>
      <c r="K648"/>
      <c r="L648"/>
      <c r="M648"/>
      <c r="N648"/>
      <c r="O648"/>
      <c r="P648"/>
      <c r="Q648"/>
      <c r="R648"/>
      <c r="S648"/>
      <c r="T648"/>
      <c r="U648"/>
      <c r="V648"/>
      <c r="W648"/>
    </row>
    <row r="649" spans="1:23" x14ac:dyDescent="0.25">
      <c r="A649"/>
      <c r="B649"/>
      <c r="C649"/>
      <c r="D649"/>
      <c r="E649"/>
      <c r="F649"/>
      <c r="G649"/>
      <c r="H649"/>
      <c r="I649"/>
      <c r="J649"/>
      <c r="K649"/>
      <c r="L649"/>
      <c r="M649"/>
      <c r="N649"/>
      <c r="O649"/>
      <c r="P649"/>
      <c r="Q649"/>
      <c r="R649"/>
      <c r="S649"/>
      <c r="T649"/>
      <c r="U649"/>
      <c r="V649"/>
      <c r="W649"/>
    </row>
    <row r="650" spans="1:23" x14ac:dyDescent="0.25">
      <c r="A650"/>
      <c r="B650"/>
      <c r="C650"/>
      <c r="D650"/>
      <c r="E650"/>
      <c r="F650"/>
      <c r="G650"/>
      <c r="H650"/>
      <c r="I650"/>
      <c r="J650"/>
      <c r="K650"/>
      <c r="L650"/>
      <c r="M650"/>
      <c r="N650"/>
      <c r="O650"/>
      <c r="P650"/>
      <c r="Q650"/>
      <c r="R650"/>
      <c r="S650"/>
      <c r="T650"/>
      <c r="U650"/>
      <c r="V650"/>
      <c r="W650"/>
    </row>
    <row r="651" spans="1:23" x14ac:dyDescent="0.25">
      <c r="A651"/>
      <c r="B651"/>
      <c r="C651"/>
      <c r="D651"/>
      <c r="E651"/>
      <c r="F651"/>
      <c r="G651"/>
      <c r="H651"/>
      <c r="I651"/>
      <c r="J651"/>
      <c r="K651"/>
      <c r="L651"/>
      <c r="M651"/>
      <c r="N651"/>
      <c r="O651"/>
      <c r="P651"/>
      <c r="Q651"/>
      <c r="R651"/>
      <c r="S651"/>
      <c r="T651"/>
      <c r="U651"/>
      <c r="V651"/>
      <c r="W651"/>
    </row>
    <row r="652" spans="1:23" x14ac:dyDescent="0.25">
      <c r="A652"/>
      <c r="B652"/>
      <c r="C652"/>
      <c r="D652"/>
      <c r="E652"/>
      <c r="F652"/>
      <c r="G652"/>
      <c r="H652"/>
      <c r="I652"/>
      <c r="J652"/>
      <c r="K652"/>
      <c r="L652"/>
      <c r="M652"/>
      <c r="N652"/>
      <c r="O652"/>
      <c r="P652"/>
      <c r="Q652"/>
      <c r="R652"/>
      <c r="S652"/>
      <c r="T652"/>
      <c r="U652"/>
      <c r="V652"/>
      <c r="W652"/>
    </row>
    <row r="653" spans="1:23" x14ac:dyDescent="0.25">
      <c r="A653"/>
      <c r="B653"/>
      <c r="C653"/>
      <c r="D653"/>
      <c r="E653"/>
      <c r="F653"/>
      <c r="G653"/>
      <c r="H653"/>
      <c r="I653"/>
      <c r="J653"/>
      <c r="K653"/>
      <c r="L653"/>
      <c r="M653"/>
      <c r="N653"/>
      <c r="O653"/>
      <c r="P653"/>
      <c r="Q653"/>
      <c r="R653"/>
      <c r="S653"/>
      <c r="T653"/>
      <c r="U653"/>
      <c r="V653"/>
      <c r="W653"/>
    </row>
    <row r="654" spans="1:23" x14ac:dyDescent="0.25">
      <c r="A654"/>
      <c r="B654"/>
      <c r="C654"/>
      <c r="D654"/>
      <c r="E654"/>
      <c r="F654"/>
      <c r="G654"/>
      <c r="H654"/>
      <c r="I654"/>
      <c r="J654"/>
      <c r="K654"/>
      <c r="L654"/>
      <c r="M654"/>
      <c r="N654"/>
      <c r="O654"/>
      <c r="P654"/>
      <c r="Q654"/>
      <c r="R654"/>
      <c r="S654"/>
      <c r="T654"/>
      <c r="U654"/>
      <c r="V654"/>
      <c r="W654"/>
    </row>
    <row r="655" spans="1:23" x14ac:dyDescent="0.25">
      <c r="A655"/>
      <c r="B655"/>
      <c r="C655"/>
      <c r="D655"/>
      <c r="E655"/>
      <c r="F655"/>
      <c r="G655"/>
      <c r="H655"/>
      <c r="I655"/>
      <c r="J655"/>
      <c r="K655"/>
      <c r="L655"/>
      <c r="M655"/>
      <c r="N655"/>
      <c r="O655"/>
      <c r="P655"/>
      <c r="Q655"/>
      <c r="R655"/>
      <c r="S655"/>
      <c r="T655"/>
      <c r="U655"/>
      <c r="V655"/>
      <c r="W655"/>
    </row>
    <row r="656" spans="1:23" x14ac:dyDescent="0.25">
      <c r="A656"/>
      <c r="B656"/>
      <c r="C656"/>
      <c r="D656"/>
      <c r="E656"/>
      <c r="F656"/>
      <c r="G656"/>
      <c r="H656"/>
      <c r="I656"/>
      <c r="J656"/>
      <c r="K656"/>
      <c r="L656"/>
      <c r="M656"/>
      <c r="N656"/>
      <c r="O656"/>
      <c r="P656"/>
      <c r="Q656"/>
      <c r="R656"/>
      <c r="S656"/>
      <c r="T656"/>
      <c r="U656"/>
      <c r="V656"/>
      <c r="W656"/>
    </row>
    <row r="657" spans="1:23" x14ac:dyDescent="0.25">
      <c r="A657"/>
      <c r="B657"/>
      <c r="C657"/>
      <c r="D657"/>
      <c r="E657"/>
      <c r="F657"/>
      <c r="G657"/>
      <c r="H657"/>
      <c r="I657"/>
      <c r="J657"/>
      <c r="K657"/>
      <c r="L657"/>
      <c r="M657"/>
      <c r="N657"/>
      <c r="O657"/>
      <c r="P657"/>
      <c r="Q657"/>
      <c r="R657"/>
      <c r="S657"/>
      <c r="T657"/>
      <c r="U657"/>
      <c r="V657"/>
      <c r="W657"/>
    </row>
    <row r="658" spans="1:23" x14ac:dyDescent="0.25">
      <c r="A658"/>
      <c r="B658"/>
      <c r="C658"/>
      <c r="D658"/>
      <c r="E658"/>
      <c r="F658"/>
      <c r="G658"/>
      <c r="H658"/>
      <c r="I658"/>
      <c r="J658"/>
      <c r="K658"/>
      <c r="L658"/>
      <c r="M658"/>
      <c r="N658"/>
      <c r="O658"/>
      <c r="P658"/>
      <c r="Q658"/>
      <c r="R658"/>
      <c r="S658"/>
      <c r="T658"/>
      <c r="U658"/>
      <c r="V658"/>
      <c r="W658"/>
    </row>
    <row r="659" spans="1:23" x14ac:dyDescent="0.25">
      <c r="A659"/>
      <c r="B659"/>
      <c r="C659"/>
      <c r="D659"/>
      <c r="E659"/>
      <c r="F659"/>
      <c r="G659"/>
      <c r="H659"/>
      <c r="I659"/>
      <c r="J659"/>
      <c r="K659"/>
      <c r="L659"/>
      <c r="M659"/>
      <c r="N659"/>
      <c r="O659"/>
      <c r="P659"/>
      <c r="Q659"/>
      <c r="R659"/>
      <c r="S659"/>
      <c r="T659"/>
      <c r="U659"/>
      <c r="V659"/>
      <c r="W659"/>
    </row>
    <row r="660" spans="1:23" x14ac:dyDescent="0.25">
      <c r="A660"/>
      <c r="B660"/>
      <c r="C660"/>
      <c r="D660"/>
      <c r="E660"/>
      <c r="F660"/>
      <c r="G660"/>
      <c r="H660"/>
      <c r="I660"/>
      <c r="J660"/>
      <c r="K660"/>
      <c r="L660"/>
      <c r="M660"/>
      <c r="N660"/>
      <c r="O660"/>
      <c r="P660"/>
      <c r="Q660"/>
      <c r="R660"/>
      <c r="S660"/>
      <c r="T660"/>
      <c r="U660"/>
      <c r="V660"/>
      <c r="W660"/>
    </row>
    <row r="661" spans="1:23" x14ac:dyDescent="0.25">
      <c r="A661"/>
      <c r="B661"/>
      <c r="C661"/>
      <c r="D661"/>
      <c r="E661"/>
      <c r="F661"/>
      <c r="G661"/>
      <c r="H661"/>
      <c r="I661"/>
      <c r="J661"/>
      <c r="K661"/>
      <c r="L661"/>
      <c r="M661"/>
      <c r="N661"/>
      <c r="O661"/>
      <c r="P661"/>
      <c r="Q661"/>
      <c r="R661"/>
      <c r="S661"/>
      <c r="T661"/>
      <c r="U661"/>
      <c r="V661"/>
      <c r="W661"/>
    </row>
    <row r="662" spans="1:23" x14ac:dyDescent="0.25">
      <c r="A662"/>
      <c r="B662"/>
      <c r="C662"/>
      <c r="D662"/>
      <c r="E662"/>
      <c r="F662"/>
      <c r="G662"/>
      <c r="H662"/>
      <c r="I662"/>
      <c r="J662"/>
      <c r="K662"/>
      <c r="L662"/>
      <c r="M662"/>
      <c r="N662"/>
      <c r="O662"/>
      <c r="P662"/>
      <c r="Q662"/>
      <c r="R662"/>
      <c r="S662"/>
      <c r="T662"/>
      <c r="U662"/>
      <c r="V662"/>
      <c r="W662"/>
    </row>
    <row r="663" spans="1:23" x14ac:dyDescent="0.25">
      <c r="A663"/>
      <c r="B663"/>
      <c r="C663"/>
      <c r="D663"/>
      <c r="E663"/>
      <c r="F663"/>
      <c r="G663"/>
      <c r="H663"/>
      <c r="I663"/>
      <c r="J663"/>
      <c r="K663"/>
      <c r="L663"/>
      <c r="M663"/>
      <c r="N663"/>
      <c r="O663"/>
      <c r="P663"/>
      <c r="Q663"/>
      <c r="R663"/>
      <c r="S663"/>
      <c r="T663"/>
      <c r="U663"/>
      <c r="V663"/>
      <c r="W663"/>
    </row>
    <row r="664" spans="1:23" x14ac:dyDescent="0.25">
      <c r="A664"/>
      <c r="B664"/>
      <c r="C664"/>
      <c r="D664"/>
      <c r="E664"/>
      <c r="F664"/>
      <c r="G664"/>
      <c r="H664"/>
      <c r="I664"/>
      <c r="J664"/>
      <c r="K664"/>
      <c r="L664"/>
      <c r="M664"/>
      <c r="N664"/>
      <c r="O664"/>
      <c r="P664"/>
      <c r="Q664"/>
      <c r="R664"/>
      <c r="S664"/>
      <c r="T664"/>
      <c r="U664"/>
      <c r="V664"/>
      <c r="W664"/>
    </row>
    <row r="665" spans="1:23" x14ac:dyDescent="0.25">
      <c r="A665"/>
      <c r="B665"/>
      <c r="C665"/>
      <c r="D665"/>
      <c r="E665"/>
      <c r="F665"/>
      <c r="G665"/>
      <c r="H665"/>
      <c r="I665"/>
      <c r="J665"/>
      <c r="K665"/>
      <c r="L665"/>
      <c r="M665"/>
      <c r="N665"/>
      <c r="O665"/>
      <c r="P665"/>
      <c r="Q665"/>
      <c r="R665"/>
      <c r="S665"/>
      <c r="T665"/>
      <c r="U665"/>
      <c r="V665"/>
      <c r="W665"/>
    </row>
    <row r="666" spans="1:23" x14ac:dyDescent="0.25">
      <c r="A666"/>
      <c r="B666"/>
      <c r="C666"/>
      <c r="D666"/>
      <c r="E666"/>
      <c r="F666"/>
      <c r="G666"/>
      <c r="H666"/>
      <c r="I666"/>
      <c r="J666"/>
      <c r="K666"/>
      <c r="L666"/>
      <c r="M666"/>
      <c r="N666"/>
      <c r="O666"/>
      <c r="P666"/>
      <c r="Q666"/>
      <c r="R666"/>
      <c r="S666"/>
      <c r="T666"/>
      <c r="U666"/>
      <c r="V666"/>
      <c r="W666"/>
    </row>
    <row r="667" spans="1:23" x14ac:dyDescent="0.25">
      <c r="A667"/>
      <c r="B667"/>
      <c r="C667"/>
      <c r="D667"/>
      <c r="E667"/>
      <c r="F667"/>
      <c r="G667"/>
      <c r="H667"/>
      <c r="I667"/>
      <c r="J667"/>
      <c r="K667"/>
      <c r="L667"/>
      <c r="M667"/>
      <c r="N667"/>
      <c r="O667"/>
      <c r="P667"/>
      <c r="Q667"/>
      <c r="R667"/>
      <c r="S667"/>
      <c r="T667"/>
      <c r="U667"/>
      <c r="V667"/>
      <c r="W667"/>
    </row>
    <row r="668" spans="1:23" x14ac:dyDescent="0.25">
      <c r="A668"/>
      <c r="B668"/>
      <c r="C668"/>
      <c r="D668"/>
      <c r="E668"/>
      <c r="F668"/>
      <c r="G668"/>
      <c r="H668"/>
      <c r="I668"/>
      <c r="J668"/>
      <c r="K668"/>
      <c r="L668"/>
      <c r="M668"/>
      <c r="N668"/>
      <c r="O668"/>
      <c r="P668"/>
      <c r="Q668"/>
      <c r="R668"/>
      <c r="S668"/>
      <c r="T668"/>
      <c r="U668"/>
      <c r="V668"/>
      <c r="W668"/>
    </row>
    <row r="669" spans="1:23" x14ac:dyDescent="0.25">
      <c r="A669"/>
      <c r="B669"/>
      <c r="C669"/>
      <c r="D669"/>
      <c r="E669"/>
      <c r="F669"/>
      <c r="G669"/>
      <c r="H669"/>
      <c r="I669"/>
      <c r="J669"/>
      <c r="K669"/>
      <c r="L669"/>
      <c r="M669"/>
      <c r="N669"/>
      <c r="O669"/>
      <c r="P669"/>
      <c r="Q669"/>
      <c r="R669"/>
      <c r="S669"/>
      <c r="T669"/>
      <c r="U669"/>
      <c r="V669"/>
      <c r="W669"/>
    </row>
    <row r="670" spans="1:23" x14ac:dyDescent="0.25">
      <c r="A670"/>
      <c r="B670"/>
      <c r="C670"/>
      <c r="D670"/>
      <c r="E670"/>
      <c r="F670"/>
      <c r="G670"/>
      <c r="H670"/>
      <c r="I670"/>
      <c r="J670"/>
      <c r="K670"/>
      <c r="L670"/>
      <c r="M670"/>
      <c r="N670"/>
      <c r="O670"/>
      <c r="P670"/>
      <c r="Q670"/>
      <c r="R670"/>
      <c r="S670"/>
      <c r="T670"/>
      <c r="U670"/>
      <c r="V670"/>
      <c r="W670"/>
    </row>
    <row r="671" spans="1:23" x14ac:dyDescent="0.25">
      <c r="A671"/>
      <c r="B671"/>
      <c r="C671"/>
      <c r="D671"/>
      <c r="E671"/>
      <c r="F671"/>
      <c r="G671"/>
      <c r="H671"/>
      <c r="I671"/>
      <c r="J671"/>
      <c r="K671"/>
      <c r="L671"/>
      <c r="M671"/>
      <c r="N671"/>
      <c r="O671"/>
      <c r="P671"/>
      <c r="Q671"/>
      <c r="R671"/>
      <c r="S671"/>
      <c r="T671"/>
      <c r="U671"/>
      <c r="V671"/>
      <c r="W671"/>
    </row>
    <row r="672" spans="1:23" x14ac:dyDescent="0.25">
      <c r="A672"/>
      <c r="B672"/>
      <c r="C672"/>
      <c r="D672"/>
      <c r="E672"/>
      <c r="F672"/>
      <c r="G672"/>
      <c r="H672"/>
      <c r="I672"/>
      <c r="J672"/>
      <c r="K672"/>
      <c r="L672"/>
      <c r="M672"/>
      <c r="N672"/>
      <c r="O672"/>
      <c r="P672"/>
      <c r="Q672"/>
      <c r="R672"/>
      <c r="S672"/>
      <c r="T672"/>
      <c r="U672"/>
      <c r="V672"/>
      <c r="W672"/>
    </row>
    <row r="673" spans="1:23" x14ac:dyDescent="0.25">
      <c r="A673"/>
      <c r="B673"/>
      <c r="C673"/>
      <c r="D673"/>
      <c r="E673"/>
      <c r="F673"/>
      <c r="G673"/>
      <c r="H673"/>
      <c r="I673"/>
      <c r="J673"/>
      <c r="K673"/>
      <c r="L673"/>
      <c r="M673"/>
      <c r="N673"/>
      <c r="O673"/>
      <c r="P673"/>
      <c r="Q673"/>
      <c r="R673"/>
      <c r="S673"/>
      <c r="T673"/>
      <c r="U673"/>
      <c r="V673"/>
      <c r="W673"/>
    </row>
    <row r="674" spans="1:23" x14ac:dyDescent="0.25">
      <c r="A674"/>
      <c r="B674"/>
      <c r="C674"/>
      <c r="D674"/>
      <c r="E674"/>
      <c r="F674"/>
      <c r="G674"/>
      <c r="H674"/>
      <c r="I674"/>
      <c r="J674"/>
      <c r="K674"/>
      <c r="L674"/>
      <c r="M674"/>
      <c r="N674"/>
      <c r="O674"/>
      <c r="P674"/>
      <c r="Q674"/>
      <c r="R674"/>
      <c r="S674"/>
      <c r="T674"/>
      <c r="U674"/>
      <c r="V674"/>
      <c r="W674"/>
    </row>
    <row r="675" spans="1:23" x14ac:dyDescent="0.25">
      <c r="A675"/>
      <c r="B675"/>
      <c r="C675"/>
      <c r="D675"/>
      <c r="E675"/>
      <c r="F675"/>
      <c r="G675"/>
      <c r="H675"/>
      <c r="I675"/>
      <c r="J675"/>
      <c r="K675"/>
      <c r="L675"/>
      <c r="M675"/>
      <c r="N675"/>
      <c r="O675"/>
      <c r="P675"/>
      <c r="Q675"/>
      <c r="R675"/>
      <c r="S675"/>
      <c r="T675"/>
      <c r="U675"/>
      <c r="V675"/>
      <c r="W675"/>
    </row>
    <row r="676" spans="1:23" x14ac:dyDescent="0.25">
      <c r="A676"/>
      <c r="B676"/>
      <c r="C676"/>
      <c r="D676"/>
      <c r="E676"/>
      <c r="F676"/>
      <c r="G676"/>
      <c r="H676"/>
      <c r="I676"/>
      <c r="J676"/>
      <c r="K676"/>
      <c r="L676"/>
      <c r="M676"/>
      <c r="N676"/>
      <c r="O676"/>
      <c r="P676"/>
      <c r="Q676"/>
      <c r="R676"/>
      <c r="S676"/>
      <c r="T676"/>
      <c r="U676"/>
      <c r="V676"/>
      <c r="W676"/>
    </row>
    <row r="677" spans="1:23" x14ac:dyDescent="0.25">
      <c r="A677"/>
      <c r="B677"/>
      <c r="C677"/>
      <c r="D677"/>
      <c r="E677"/>
      <c r="F677"/>
      <c r="G677"/>
      <c r="H677"/>
      <c r="I677"/>
      <c r="J677"/>
      <c r="K677"/>
      <c r="L677"/>
      <c r="M677"/>
      <c r="N677"/>
      <c r="O677"/>
      <c r="P677"/>
      <c r="Q677"/>
      <c r="R677"/>
      <c r="S677"/>
      <c r="T677"/>
      <c r="U677"/>
      <c r="V677"/>
      <c r="W677"/>
    </row>
    <row r="678" spans="1:23" x14ac:dyDescent="0.25">
      <c r="A678"/>
      <c r="B678"/>
      <c r="C678"/>
      <c r="D678"/>
      <c r="E678"/>
      <c r="F678"/>
      <c r="G678"/>
      <c r="H678"/>
      <c r="I678"/>
      <c r="J678"/>
      <c r="K678"/>
      <c r="L678"/>
      <c r="M678"/>
      <c r="N678"/>
      <c r="O678"/>
      <c r="P678"/>
      <c r="Q678"/>
      <c r="R678"/>
      <c r="S678"/>
      <c r="T678"/>
      <c r="U678"/>
      <c r="V678"/>
      <c r="W678"/>
    </row>
    <row r="679" spans="1:23" x14ac:dyDescent="0.25">
      <c r="A679"/>
      <c r="B679"/>
      <c r="C679"/>
      <c r="D679"/>
      <c r="E679"/>
      <c r="F679"/>
      <c r="G679"/>
      <c r="H679"/>
      <c r="I679"/>
      <c r="J679"/>
      <c r="K679"/>
      <c r="L679"/>
      <c r="M679"/>
      <c r="N679"/>
      <c r="O679"/>
      <c r="P679"/>
      <c r="Q679"/>
      <c r="R679"/>
      <c r="S679"/>
      <c r="T679"/>
      <c r="U679"/>
      <c r="V679"/>
      <c r="W679"/>
    </row>
    <row r="680" spans="1:23" x14ac:dyDescent="0.25">
      <c r="A680"/>
      <c r="B680"/>
      <c r="C680"/>
      <c r="D680"/>
      <c r="E680"/>
      <c r="F680"/>
      <c r="G680"/>
      <c r="H680"/>
      <c r="I680"/>
      <c r="J680"/>
      <c r="K680"/>
      <c r="L680"/>
      <c r="M680"/>
      <c r="N680"/>
      <c r="O680"/>
      <c r="P680"/>
      <c r="Q680"/>
      <c r="R680"/>
      <c r="S680"/>
      <c r="T680"/>
      <c r="U680"/>
      <c r="V680"/>
      <c r="W680"/>
    </row>
    <row r="681" spans="1:23" x14ac:dyDescent="0.25">
      <c r="A681"/>
      <c r="B681"/>
      <c r="C681"/>
      <c r="D681"/>
      <c r="E681"/>
      <c r="F681"/>
      <c r="G681"/>
      <c r="H681"/>
      <c r="I681"/>
      <c r="J681"/>
      <c r="K681"/>
      <c r="L681"/>
      <c r="M681"/>
      <c r="N681"/>
      <c r="O681"/>
      <c r="P681"/>
      <c r="Q681"/>
      <c r="R681"/>
      <c r="S681"/>
      <c r="T681"/>
      <c r="U681"/>
      <c r="V681"/>
      <c r="W681"/>
    </row>
    <row r="682" spans="1:23" x14ac:dyDescent="0.25">
      <c r="A682"/>
      <c r="B682"/>
      <c r="C682"/>
      <c r="D682"/>
      <c r="E682"/>
      <c r="F682"/>
      <c r="G682"/>
      <c r="H682"/>
      <c r="I682"/>
      <c r="J682"/>
      <c r="K682"/>
      <c r="L682"/>
      <c r="M682"/>
      <c r="N682"/>
      <c r="O682"/>
      <c r="P682"/>
      <c r="Q682"/>
      <c r="R682"/>
      <c r="S682"/>
      <c r="T682"/>
      <c r="U682"/>
      <c r="V682"/>
      <c r="W682"/>
    </row>
    <row r="683" spans="1:23" x14ac:dyDescent="0.25">
      <c r="A683"/>
      <c r="B683"/>
      <c r="C683"/>
      <c r="D683"/>
      <c r="E683"/>
      <c r="F683"/>
      <c r="G683"/>
      <c r="H683"/>
      <c r="I683"/>
      <c r="J683"/>
      <c r="K683"/>
      <c r="L683"/>
      <c r="M683"/>
      <c r="N683"/>
      <c r="O683"/>
      <c r="P683"/>
      <c r="Q683"/>
      <c r="R683"/>
      <c r="S683"/>
      <c r="T683"/>
      <c r="U683"/>
      <c r="V683"/>
      <c r="W683"/>
    </row>
    <row r="684" spans="1:23" x14ac:dyDescent="0.25">
      <c r="A684"/>
      <c r="B684"/>
      <c r="C684"/>
      <c r="D684"/>
      <c r="E684"/>
      <c r="F684"/>
      <c r="G684"/>
      <c r="H684"/>
      <c r="I684"/>
      <c r="J684"/>
      <c r="K684"/>
      <c r="L684"/>
      <c r="M684"/>
      <c r="N684"/>
      <c r="O684"/>
      <c r="P684"/>
      <c r="Q684"/>
      <c r="R684"/>
      <c r="S684"/>
      <c r="T684"/>
      <c r="U684"/>
      <c r="V684"/>
      <c r="W684"/>
    </row>
    <row r="685" spans="1:23" x14ac:dyDescent="0.25">
      <c r="A685"/>
      <c r="B685"/>
      <c r="C685"/>
      <c r="D685"/>
      <c r="E685"/>
      <c r="F685"/>
      <c r="G685"/>
      <c r="H685"/>
      <c r="I685"/>
      <c r="J685"/>
      <c r="K685"/>
      <c r="L685"/>
      <c r="M685"/>
      <c r="N685"/>
      <c r="O685"/>
      <c r="P685"/>
      <c r="Q685"/>
      <c r="R685"/>
      <c r="S685"/>
      <c r="T685"/>
      <c r="U685"/>
      <c r="V685"/>
      <c r="W685"/>
    </row>
    <row r="686" spans="1:23" x14ac:dyDescent="0.25">
      <c r="A686"/>
      <c r="B686"/>
      <c r="C686"/>
      <c r="D686"/>
      <c r="E686"/>
      <c r="F686"/>
      <c r="G686"/>
      <c r="H686"/>
      <c r="I686"/>
      <c r="J686"/>
      <c r="K686"/>
      <c r="L686"/>
      <c r="M686"/>
      <c r="N686"/>
      <c r="O686"/>
      <c r="P686"/>
      <c r="Q686"/>
      <c r="R686"/>
      <c r="S686"/>
      <c r="T686"/>
      <c r="U686"/>
      <c r="V686"/>
      <c r="W686"/>
    </row>
    <row r="687" spans="1:23" x14ac:dyDescent="0.25">
      <c r="A687"/>
      <c r="B687"/>
      <c r="C687"/>
      <c r="D687"/>
      <c r="E687"/>
      <c r="F687"/>
      <c r="G687"/>
      <c r="H687"/>
      <c r="I687"/>
      <c r="J687"/>
      <c r="K687"/>
      <c r="L687"/>
      <c r="M687"/>
      <c r="N687"/>
      <c r="O687"/>
      <c r="P687"/>
      <c r="Q687"/>
      <c r="R687"/>
      <c r="S687"/>
      <c r="T687"/>
      <c r="U687"/>
      <c r="V687"/>
      <c r="W687"/>
    </row>
    <row r="688" spans="1:23" x14ac:dyDescent="0.25">
      <c r="A688"/>
      <c r="B688"/>
      <c r="C688"/>
      <c r="D688"/>
      <c r="E688"/>
      <c r="F688"/>
      <c r="G688"/>
      <c r="H688"/>
      <c r="I688"/>
      <c r="J688"/>
      <c r="K688"/>
      <c r="L688"/>
      <c r="M688"/>
      <c r="N688"/>
      <c r="O688"/>
      <c r="P688"/>
      <c r="Q688"/>
      <c r="R688"/>
      <c r="S688"/>
      <c r="T688"/>
      <c r="U688"/>
      <c r="V688"/>
      <c r="W688"/>
    </row>
    <row r="689" spans="1:23" x14ac:dyDescent="0.25">
      <c r="A689"/>
      <c r="B689"/>
      <c r="C689"/>
      <c r="D689"/>
      <c r="E689"/>
      <c r="F689"/>
      <c r="G689"/>
      <c r="H689"/>
      <c r="I689"/>
      <c r="J689"/>
      <c r="K689"/>
      <c r="L689"/>
      <c r="M689"/>
      <c r="N689"/>
      <c r="O689"/>
      <c r="P689"/>
      <c r="Q689"/>
      <c r="R689"/>
      <c r="S689"/>
      <c r="T689"/>
      <c r="U689"/>
      <c r="V689"/>
      <c r="W689"/>
    </row>
    <row r="690" spans="1:23" x14ac:dyDescent="0.25">
      <c r="A690"/>
      <c r="B690"/>
      <c r="C690"/>
      <c r="D690"/>
      <c r="E690"/>
      <c r="F690"/>
      <c r="G690"/>
      <c r="H690"/>
      <c r="I690"/>
      <c r="J690"/>
      <c r="K690"/>
      <c r="L690"/>
      <c r="M690"/>
      <c r="N690"/>
      <c r="O690"/>
      <c r="P690"/>
      <c r="Q690"/>
      <c r="R690"/>
      <c r="S690"/>
      <c r="T690"/>
      <c r="U690"/>
      <c r="V690"/>
      <c r="W690"/>
    </row>
    <row r="691" spans="1:23" x14ac:dyDescent="0.25">
      <c r="A691"/>
      <c r="B691"/>
      <c r="C691"/>
      <c r="D691"/>
      <c r="E691"/>
      <c r="F691"/>
      <c r="G691"/>
      <c r="H691"/>
      <c r="I691"/>
      <c r="J691"/>
      <c r="K691"/>
      <c r="L691"/>
      <c r="M691"/>
      <c r="N691"/>
      <c r="O691"/>
      <c r="P691"/>
      <c r="Q691"/>
      <c r="R691"/>
      <c r="S691"/>
      <c r="T691"/>
      <c r="U691"/>
      <c r="V691"/>
      <c r="W691"/>
    </row>
    <row r="692" spans="1:23" x14ac:dyDescent="0.25">
      <c r="A692"/>
      <c r="B692"/>
      <c r="C692"/>
      <c r="D692"/>
      <c r="E692"/>
      <c r="F692"/>
      <c r="G692"/>
      <c r="H692"/>
      <c r="I692"/>
      <c r="J692"/>
      <c r="K692"/>
      <c r="L692"/>
      <c r="M692"/>
      <c r="N692"/>
      <c r="O692"/>
      <c r="P692"/>
      <c r="Q692"/>
      <c r="R692"/>
      <c r="S692"/>
      <c r="T692"/>
      <c r="U692"/>
      <c r="V692"/>
      <c r="W692"/>
    </row>
    <row r="693" spans="1:23" x14ac:dyDescent="0.25">
      <c r="A693"/>
      <c r="B693"/>
      <c r="C693"/>
      <c r="D693"/>
      <c r="E693"/>
      <c r="F693"/>
      <c r="G693"/>
      <c r="H693"/>
      <c r="I693"/>
      <c r="J693"/>
      <c r="K693"/>
      <c r="L693"/>
      <c r="M693"/>
      <c r="N693"/>
      <c r="O693"/>
      <c r="P693"/>
      <c r="Q693"/>
      <c r="R693"/>
      <c r="S693"/>
      <c r="T693"/>
      <c r="U693"/>
      <c r="V693"/>
      <c r="W693"/>
    </row>
    <row r="694" spans="1:23" x14ac:dyDescent="0.25">
      <c r="A694"/>
      <c r="B694"/>
      <c r="C694"/>
      <c r="D694"/>
      <c r="E694"/>
      <c r="F694"/>
      <c r="G694"/>
      <c r="H694"/>
      <c r="I694"/>
      <c r="J694"/>
      <c r="K694"/>
      <c r="L694"/>
      <c r="M694"/>
      <c r="N694"/>
      <c r="O694"/>
      <c r="P694"/>
      <c r="Q694"/>
      <c r="R694"/>
      <c r="S694"/>
      <c r="T694"/>
      <c r="U694"/>
      <c r="V694"/>
      <c r="W694"/>
    </row>
    <row r="695" spans="1:23" x14ac:dyDescent="0.25">
      <c r="A695"/>
      <c r="B695"/>
      <c r="C695"/>
      <c r="D695"/>
      <c r="E695"/>
      <c r="F695"/>
      <c r="G695"/>
      <c r="H695"/>
      <c r="I695"/>
      <c r="J695"/>
      <c r="K695"/>
      <c r="L695"/>
      <c r="M695"/>
      <c r="N695"/>
      <c r="O695"/>
      <c r="P695"/>
      <c r="Q695"/>
      <c r="R695"/>
      <c r="S695"/>
      <c r="T695"/>
      <c r="U695"/>
      <c r="V695"/>
      <c r="W695"/>
    </row>
    <row r="696" spans="1:23" x14ac:dyDescent="0.25">
      <c r="A696"/>
      <c r="B696"/>
      <c r="C696"/>
      <c r="D696"/>
      <c r="E696"/>
      <c r="F696"/>
      <c r="G696"/>
      <c r="H696"/>
      <c r="I696"/>
      <c r="J696"/>
      <c r="K696"/>
      <c r="L696"/>
      <c r="M696"/>
      <c r="N696"/>
      <c r="O696"/>
      <c r="P696"/>
      <c r="Q696"/>
      <c r="R696"/>
      <c r="S696"/>
      <c r="T696"/>
      <c r="U696"/>
      <c r="V696"/>
      <c r="W696"/>
    </row>
    <row r="697" spans="1:23" x14ac:dyDescent="0.25">
      <c r="A697"/>
      <c r="B697"/>
      <c r="C697"/>
      <c r="D697"/>
      <c r="E697"/>
      <c r="F697"/>
      <c r="G697"/>
      <c r="H697"/>
      <c r="I697"/>
      <c r="J697"/>
      <c r="K697"/>
      <c r="L697"/>
      <c r="M697"/>
      <c r="N697"/>
      <c r="O697"/>
      <c r="P697"/>
      <c r="Q697"/>
      <c r="R697"/>
      <c r="S697"/>
      <c r="T697"/>
      <c r="U697"/>
      <c r="V697"/>
      <c r="W697"/>
    </row>
    <row r="698" spans="1:23" x14ac:dyDescent="0.25">
      <c r="A698"/>
      <c r="B698"/>
      <c r="C698"/>
      <c r="D698"/>
      <c r="E698"/>
      <c r="F698"/>
      <c r="G698"/>
      <c r="H698"/>
      <c r="I698"/>
      <c r="J698"/>
      <c r="K698"/>
      <c r="L698"/>
      <c r="M698"/>
      <c r="N698"/>
      <c r="O698"/>
      <c r="P698"/>
      <c r="Q698"/>
      <c r="R698"/>
      <c r="S698"/>
      <c r="T698"/>
      <c r="U698"/>
      <c r="V698"/>
      <c r="W698"/>
    </row>
    <row r="699" spans="1:23" x14ac:dyDescent="0.25">
      <c r="A699"/>
      <c r="B699"/>
      <c r="C699"/>
      <c r="D699"/>
      <c r="E699"/>
      <c r="F699"/>
      <c r="G699"/>
      <c r="H699"/>
      <c r="I699"/>
      <c r="J699"/>
      <c r="K699"/>
      <c r="L699"/>
      <c r="M699"/>
      <c r="N699"/>
      <c r="O699"/>
      <c r="P699"/>
      <c r="Q699"/>
      <c r="R699"/>
      <c r="S699"/>
      <c r="T699"/>
      <c r="U699"/>
      <c r="V699"/>
      <c r="W699"/>
    </row>
    <row r="700" spans="1:23" x14ac:dyDescent="0.25">
      <c r="A700"/>
      <c r="B700"/>
      <c r="C700"/>
      <c r="D700"/>
      <c r="E700"/>
      <c r="F700"/>
      <c r="G700"/>
      <c r="H700"/>
      <c r="I700"/>
      <c r="J700"/>
      <c r="K700"/>
      <c r="L700"/>
      <c r="M700"/>
      <c r="N700"/>
      <c r="O700"/>
      <c r="P700"/>
      <c r="Q700"/>
      <c r="R700"/>
      <c r="S700"/>
      <c r="T700"/>
      <c r="U700"/>
      <c r="V700"/>
      <c r="W700"/>
    </row>
    <row r="701" spans="1:23" x14ac:dyDescent="0.25">
      <c r="A701"/>
      <c r="B701"/>
      <c r="C701"/>
      <c r="D701"/>
      <c r="E701"/>
      <c r="F701"/>
      <c r="G701"/>
      <c r="H701"/>
      <c r="I701"/>
      <c r="J701"/>
      <c r="K701"/>
      <c r="L701"/>
      <c r="M701"/>
      <c r="N701"/>
      <c r="O701"/>
      <c r="P701"/>
      <c r="Q701"/>
      <c r="R701"/>
      <c r="S701"/>
      <c r="T701"/>
      <c r="U701"/>
      <c r="V701"/>
      <c r="W701"/>
    </row>
    <row r="702" spans="1:23" x14ac:dyDescent="0.25">
      <c r="A702"/>
      <c r="B702"/>
      <c r="C702"/>
      <c r="D702"/>
      <c r="E702"/>
      <c r="F702"/>
      <c r="G702"/>
      <c r="H702"/>
      <c r="I702"/>
      <c r="J702"/>
      <c r="K702"/>
      <c r="L702"/>
      <c r="M702"/>
      <c r="N702"/>
      <c r="O702"/>
      <c r="P702"/>
      <c r="Q702"/>
      <c r="R702"/>
      <c r="S702"/>
      <c r="T702"/>
      <c r="U702"/>
      <c r="V702"/>
      <c r="W702"/>
    </row>
    <row r="703" spans="1:23" x14ac:dyDescent="0.25">
      <c r="A703"/>
      <c r="B703"/>
      <c r="C703"/>
      <c r="D703"/>
      <c r="E703"/>
      <c r="F703"/>
      <c r="G703"/>
      <c r="H703"/>
      <c r="I703"/>
      <c r="J703"/>
      <c r="K703"/>
      <c r="L703"/>
      <c r="M703"/>
      <c r="N703"/>
      <c r="O703"/>
      <c r="P703"/>
      <c r="Q703"/>
      <c r="R703"/>
      <c r="S703"/>
      <c r="T703"/>
      <c r="U703"/>
      <c r="V703"/>
      <c r="W703"/>
    </row>
    <row r="704" spans="1:23" x14ac:dyDescent="0.25">
      <c r="A704"/>
      <c r="B704"/>
      <c r="C704"/>
      <c r="D704"/>
      <c r="E704"/>
      <c r="F704"/>
      <c r="G704"/>
      <c r="H704"/>
      <c r="I704"/>
      <c r="J704"/>
      <c r="K704"/>
      <c r="L704"/>
      <c r="M704"/>
      <c r="N704"/>
      <c r="O704"/>
      <c r="P704"/>
      <c r="Q704"/>
      <c r="R704"/>
      <c r="S704"/>
      <c r="T704"/>
      <c r="U704"/>
      <c r="V704"/>
      <c r="W704"/>
    </row>
    <row r="705" spans="1:23" x14ac:dyDescent="0.25">
      <c r="A705"/>
      <c r="B705"/>
      <c r="C705"/>
      <c r="D705"/>
      <c r="E705"/>
      <c r="F705"/>
      <c r="G705"/>
      <c r="H705"/>
      <c r="I705"/>
      <c r="J705"/>
      <c r="K705"/>
      <c r="L705"/>
      <c r="M705"/>
      <c r="N705"/>
      <c r="O705"/>
      <c r="P705"/>
      <c r="Q705"/>
      <c r="R705"/>
      <c r="S705"/>
      <c r="T705"/>
      <c r="U705"/>
      <c r="V705"/>
      <c r="W705"/>
    </row>
    <row r="706" spans="1:23" x14ac:dyDescent="0.25">
      <c r="A706"/>
      <c r="B706"/>
      <c r="C706"/>
      <c r="D706"/>
      <c r="E706"/>
      <c r="F706"/>
      <c r="G706"/>
      <c r="H706"/>
      <c r="I706"/>
      <c r="J706"/>
      <c r="K706"/>
      <c r="L706"/>
      <c r="M706"/>
      <c r="N706"/>
      <c r="O706"/>
      <c r="P706"/>
      <c r="Q706"/>
      <c r="R706"/>
      <c r="S706"/>
      <c r="T706"/>
      <c r="U706"/>
      <c r="V706"/>
      <c r="W706"/>
    </row>
    <row r="707" spans="1:23" x14ac:dyDescent="0.25">
      <c r="A707"/>
      <c r="B707"/>
      <c r="C707"/>
      <c r="D707"/>
      <c r="E707"/>
      <c r="F707"/>
      <c r="G707"/>
      <c r="H707"/>
      <c r="I707"/>
      <c r="J707"/>
      <c r="K707"/>
      <c r="L707"/>
      <c r="M707"/>
      <c r="N707"/>
      <c r="O707"/>
      <c r="P707"/>
      <c r="Q707"/>
      <c r="R707"/>
      <c r="S707"/>
      <c r="T707"/>
      <c r="U707"/>
      <c r="V707"/>
      <c r="W707"/>
    </row>
    <row r="708" spans="1:23" x14ac:dyDescent="0.25">
      <c r="A708"/>
      <c r="B708"/>
      <c r="C708"/>
      <c r="D708"/>
      <c r="E708"/>
      <c r="F708"/>
      <c r="G708"/>
      <c r="H708"/>
      <c r="I708"/>
      <c r="J708"/>
      <c r="K708"/>
      <c r="L708"/>
      <c r="M708"/>
      <c r="N708"/>
      <c r="O708"/>
      <c r="P708"/>
      <c r="Q708"/>
      <c r="R708"/>
      <c r="S708"/>
      <c r="T708"/>
      <c r="U708"/>
      <c r="V708"/>
      <c r="W708"/>
    </row>
    <row r="709" spans="1:23" x14ac:dyDescent="0.25">
      <c r="A709"/>
      <c r="B709"/>
      <c r="C709"/>
      <c r="D709"/>
      <c r="E709"/>
      <c r="F709"/>
      <c r="G709"/>
      <c r="H709"/>
      <c r="I709"/>
      <c r="J709"/>
      <c r="K709"/>
      <c r="L709"/>
      <c r="M709"/>
      <c r="N709"/>
      <c r="O709"/>
      <c r="P709"/>
      <c r="Q709"/>
      <c r="R709"/>
      <c r="S709"/>
      <c r="T709"/>
      <c r="U709"/>
      <c r="V709"/>
      <c r="W709"/>
    </row>
    <row r="710" spans="1:23" x14ac:dyDescent="0.25">
      <c r="A710"/>
      <c r="B710"/>
      <c r="C710"/>
      <c r="D710"/>
      <c r="E710"/>
      <c r="F710"/>
      <c r="G710"/>
      <c r="H710"/>
      <c r="I710"/>
      <c r="J710"/>
      <c r="K710"/>
      <c r="L710"/>
      <c r="M710"/>
      <c r="N710"/>
      <c r="O710"/>
      <c r="P710"/>
      <c r="Q710"/>
      <c r="R710"/>
      <c r="S710"/>
      <c r="T710"/>
      <c r="U710"/>
      <c r="V710"/>
      <c r="W710"/>
    </row>
    <row r="711" spans="1:23" x14ac:dyDescent="0.25">
      <c r="A711"/>
      <c r="B711"/>
      <c r="C711"/>
      <c r="D711"/>
      <c r="E711"/>
      <c r="F711"/>
      <c r="G711"/>
      <c r="H711"/>
      <c r="I711"/>
      <c r="J711"/>
      <c r="K711"/>
      <c r="L711"/>
      <c r="M711"/>
      <c r="N711"/>
      <c r="O711"/>
      <c r="P711"/>
      <c r="Q711"/>
      <c r="R711"/>
      <c r="S711"/>
      <c r="T711"/>
      <c r="U711"/>
      <c r="V711"/>
      <c r="W711"/>
    </row>
    <row r="712" spans="1:23" x14ac:dyDescent="0.25">
      <c r="A712"/>
      <c r="B712"/>
      <c r="C712"/>
      <c r="D712"/>
      <c r="E712"/>
      <c r="F712"/>
      <c r="G712"/>
      <c r="H712"/>
      <c r="I712"/>
      <c r="J712"/>
      <c r="K712"/>
      <c r="L712"/>
      <c r="M712"/>
      <c r="N712"/>
      <c r="O712"/>
      <c r="P712"/>
      <c r="Q712"/>
      <c r="R712"/>
      <c r="S712"/>
      <c r="T712"/>
      <c r="U712"/>
      <c r="V712"/>
      <c r="W712"/>
    </row>
    <row r="713" spans="1:23" x14ac:dyDescent="0.25">
      <c r="A713"/>
      <c r="B713"/>
      <c r="C713"/>
      <c r="D713"/>
      <c r="E713"/>
      <c r="F713"/>
      <c r="G713"/>
      <c r="H713"/>
      <c r="I713"/>
      <c r="J713"/>
      <c r="K713"/>
      <c r="L713"/>
      <c r="M713"/>
      <c r="N713"/>
      <c r="O713"/>
      <c r="P713"/>
      <c r="Q713"/>
      <c r="R713"/>
      <c r="S713"/>
      <c r="T713"/>
      <c r="U713"/>
      <c r="V713"/>
      <c r="W713"/>
    </row>
    <row r="714" spans="1:23" x14ac:dyDescent="0.25">
      <c r="A714"/>
      <c r="B714"/>
      <c r="C714"/>
      <c r="D714"/>
      <c r="E714"/>
      <c r="F714"/>
      <c r="G714"/>
      <c r="H714"/>
      <c r="I714"/>
      <c r="J714"/>
      <c r="K714"/>
      <c r="L714"/>
      <c r="M714"/>
      <c r="N714"/>
      <c r="O714"/>
      <c r="P714"/>
      <c r="Q714"/>
      <c r="R714"/>
      <c r="S714"/>
      <c r="T714"/>
      <c r="U714"/>
      <c r="V714"/>
      <c r="W714"/>
    </row>
    <row r="715" spans="1:23" x14ac:dyDescent="0.25">
      <c r="A715"/>
      <c r="B715"/>
      <c r="C715"/>
      <c r="D715"/>
      <c r="E715"/>
      <c r="F715"/>
      <c r="G715"/>
      <c r="H715"/>
      <c r="I715"/>
      <c r="J715"/>
      <c r="K715"/>
      <c r="L715"/>
      <c r="M715"/>
      <c r="N715"/>
      <c r="O715"/>
      <c r="P715"/>
      <c r="Q715"/>
      <c r="R715"/>
      <c r="S715"/>
      <c r="T715"/>
      <c r="U715"/>
      <c r="V715"/>
      <c r="W715"/>
    </row>
    <row r="716" spans="1:23" x14ac:dyDescent="0.25">
      <c r="A716"/>
      <c r="B716"/>
      <c r="C716"/>
      <c r="D716"/>
      <c r="E716"/>
      <c r="F716"/>
      <c r="G716"/>
      <c r="H716"/>
      <c r="I716"/>
      <c r="J716"/>
      <c r="K716"/>
      <c r="L716"/>
      <c r="M716"/>
      <c r="N716"/>
      <c r="O716"/>
      <c r="P716"/>
      <c r="Q716"/>
      <c r="R716"/>
      <c r="S716"/>
      <c r="T716"/>
      <c r="U716"/>
      <c r="V716"/>
      <c r="W716"/>
    </row>
    <row r="717" spans="1:23" x14ac:dyDescent="0.25">
      <c r="A717"/>
      <c r="B717"/>
      <c r="C717"/>
      <c r="D717"/>
      <c r="E717"/>
      <c r="F717"/>
      <c r="G717"/>
      <c r="H717"/>
      <c r="I717"/>
      <c r="J717"/>
      <c r="K717"/>
      <c r="L717"/>
      <c r="M717"/>
      <c r="N717"/>
      <c r="O717"/>
      <c r="P717"/>
      <c r="Q717"/>
      <c r="R717"/>
      <c r="S717"/>
      <c r="T717"/>
      <c r="U717"/>
      <c r="V717"/>
      <c r="W717"/>
    </row>
    <row r="718" spans="1:23" x14ac:dyDescent="0.25">
      <c r="A718"/>
      <c r="B718"/>
      <c r="C718"/>
      <c r="D718"/>
      <c r="E718"/>
      <c r="F718"/>
      <c r="G718"/>
      <c r="H718"/>
      <c r="I718"/>
      <c r="J718"/>
      <c r="K718"/>
      <c r="L718"/>
      <c r="M718"/>
      <c r="N718"/>
      <c r="O718"/>
      <c r="P718"/>
      <c r="Q718"/>
      <c r="R718"/>
      <c r="S718"/>
      <c r="T718"/>
      <c r="U718"/>
      <c r="V718"/>
      <c r="W718"/>
    </row>
    <row r="719" spans="1:23" x14ac:dyDescent="0.25">
      <c r="A719"/>
      <c r="B719"/>
      <c r="C719"/>
      <c r="D719"/>
      <c r="E719"/>
      <c r="F719"/>
      <c r="G719"/>
      <c r="H719"/>
      <c r="I719"/>
      <c r="J719"/>
      <c r="K719"/>
      <c r="L719"/>
      <c r="M719"/>
      <c r="N719"/>
      <c r="O719"/>
      <c r="P719"/>
      <c r="Q719"/>
      <c r="R719"/>
      <c r="S719"/>
      <c r="T719"/>
      <c r="U719"/>
      <c r="V719"/>
      <c r="W719"/>
    </row>
    <row r="720" spans="1:23" x14ac:dyDescent="0.25">
      <c r="A720"/>
      <c r="B720"/>
      <c r="C720"/>
      <c r="D720"/>
      <c r="E720"/>
      <c r="F720"/>
      <c r="G720"/>
      <c r="H720"/>
      <c r="I720"/>
      <c r="J720"/>
      <c r="K720"/>
      <c r="L720"/>
      <c r="M720"/>
      <c r="N720"/>
      <c r="O720"/>
      <c r="P720"/>
      <c r="Q720"/>
      <c r="R720"/>
      <c r="S720"/>
      <c r="T720"/>
      <c r="U720"/>
      <c r="V720"/>
      <c r="W720"/>
    </row>
    <row r="721" spans="1:23" x14ac:dyDescent="0.25">
      <c r="A721"/>
      <c r="B721"/>
      <c r="C721"/>
      <c r="D721"/>
      <c r="E721"/>
      <c r="F721"/>
      <c r="G721"/>
      <c r="H721"/>
      <c r="I721"/>
      <c r="J721"/>
      <c r="K721"/>
      <c r="L721"/>
      <c r="M721"/>
      <c r="N721"/>
      <c r="O721"/>
      <c r="P721"/>
      <c r="Q721"/>
      <c r="R721"/>
      <c r="S721"/>
      <c r="T721"/>
      <c r="U721"/>
      <c r="V721"/>
      <c r="W721"/>
    </row>
    <row r="722" spans="1:23" x14ac:dyDescent="0.25">
      <c r="A722"/>
      <c r="B722"/>
      <c r="C722"/>
      <c r="D722"/>
      <c r="E722"/>
      <c r="F722"/>
      <c r="G722"/>
      <c r="H722"/>
      <c r="I722"/>
      <c r="J722"/>
      <c r="K722"/>
      <c r="L722"/>
      <c r="M722"/>
      <c r="N722"/>
      <c r="O722"/>
      <c r="P722"/>
      <c r="Q722"/>
      <c r="R722"/>
      <c r="S722"/>
      <c r="T722"/>
      <c r="U722"/>
      <c r="V722"/>
      <c r="W722"/>
    </row>
    <row r="723" spans="1:23" x14ac:dyDescent="0.25">
      <c r="A723"/>
      <c r="B723"/>
      <c r="C723"/>
      <c r="D723"/>
      <c r="E723"/>
      <c r="F723"/>
      <c r="G723"/>
      <c r="H723"/>
      <c r="I723"/>
      <c r="J723"/>
      <c r="K723"/>
      <c r="L723"/>
      <c r="M723"/>
      <c r="N723"/>
      <c r="O723"/>
      <c r="P723"/>
      <c r="Q723"/>
      <c r="R723"/>
      <c r="S723"/>
      <c r="T723"/>
      <c r="U723"/>
      <c r="V723"/>
      <c r="W723"/>
    </row>
    <row r="724" spans="1:23" x14ac:dyDescent="0.25">
      <c r="A724"/>
      <c r="B724"/>
      <c r="C724"/>
      <c r="D724"/>
      <c r="E724"/>
      <c r="F724"/>
      <c r="G724"/>
      <c r="H724"/>
      <c r="I724"/>
      <c r="J724"/>
      <c r="K724"/>
      <c r="L724"/>
      <c r="M724"/>
      <c r="N724"/>
      <c r="O724"/>
      <c r="P724"/>
      <c r="Q724"/>
      <c r="R724"/>
      <c r="S724"/>
      <c r="T724"/>
      <c r="U724"/>
      <c r="V724"/>
      <c r="W724"/>
    </row>
    <row r="725" spans="1:23" x14ac:dyDescent="0.25">
      <c r="A725"/>
      <c r="B725"/>
      <c r="C725"/>
      <c r="D725"/>
      <c r="E725"/>
      <c r="F725"/>
      <c r="G725"/>
      <c r="H725"/>
      <c r="I725"/>
      <c r="J725"/>
      <c r="K725"/>
      <c r="L725"/>
      <c r="M725"/>
      <c r="N725"/>
      <c r="O725"/>
      <c r="P725"/>
      <c r="Q725"/>
      <c r="R725"/>
      <c r="S725"/>
      <c r="T725"/>
      <c r="U725"/>
      <c r="V725"/>
      <c r="W725"/>
    </row>
    <row r="726" spans="1:23" x14ac:dyDescent="0.25">
      <c r="A726"/>
      <c r="B726"/>
      <c r="C726"/>
      <c r="D726"/>
      <c r="E726"/>
      <c r="F726"/>
      <c r="G726"/>
      <c r="H726"/>
      <c r="I726"/>
      <c r="J726"/>
      <c r="K726"/>
      <c r="L726"/>
      <c r="M726"/>
      <c r="N726"/>
      <c r="O726"/>
      <c r="P726"/>
      <c r="Q726"/>
      <c r="R726"/>
      <c r="S726"/>
      <c r="T726"/>
      <c r="U726"/>
      <c r="V726"/>
      <c r="W726"/>
    </row>
    <row r="727" spans="1:23" x14ac:dyDescent="0.25">
      <c r="A727"/>
      <c r="B727"/>
      <c r="C727"/>
      <c r="D727"/>
      <c r="E727"/>
      <c r="F727"/>
      <c r="G727"/>
      <c r="H727"/>
      <c r="I727"/>
      <c r="J727"/>
      <c r="K727"/>
      <c r="L727"/>
      <c r="M727"/>
      <c r="N727"/>
      <c r="O727"/>
      <c r="P727"/>
      <c r="Q727"/>
      <c r="R727"/>
      <c r="S727"/>
      <c r="T727"/>
      <c r="U727"/>
      <c r="V727"/>
      <c r="W727"/>
    </row>
    <row r="728" spans="1:23" x14ac:dyDescent="0.25">
      <c r="A728"/>
      <c r="B728"/>
      <c r="C728"/>
      <c r="D728"/>
      <c r="E728"/>
      <c r="F728"/>
      <c r="G728"/>
      <c r="H728"/>
      <c r="I728"/>
      <c r="J728"/>
      <c r="K728"/>
      <c r="L728"/>
      <c r="M728"/>
      <c r="N728"/>
      <c r="O728"/>
      <c r="P728"/>
      <c r="Q728"/>
      <c r="R728"/>
      <c r="S728"/>
      <c r="T728"/>
      <c r="U728"/>
      <c r="V728"/>
      <c r="W728"/>
    </row>
    <row r="729" spans="1:23" x14ac:dyDescent="0.25">
      <c r="A729"/>
      <c r="B729"/>
      <c r="C729"/>
      <c r="D729"/>
      <c r="E729"/>
      <c r="F729"/>
      <c r="G729"/>
      <c r="H729"/>
      <c r="I729"/>
      <c r="J729"/>
      <c r="K729"/>
      <c r="L729"/>
      <c r="M729"/>
      <c r="N729"/>
      <c r="O729"/>
      <c r="P729"/>
      <c r="Q729"/>
      <c r="R729"/>
      <c r="S729"/>
      <c r="T729"/>
      <c r="U729"/>
      <c r="V729"/>
      <c r="W729"/>
    </row>
    <row r="730" spans="1:23" x14ac:dyDescent="0.25">
      <c r="A730"/>
      <c r="B730"/>
      <c r="C730"/>
      <c r="D730"/>
      <c r="E730"/>
      <c r="F730"/>
      <c r="G730"/>
      <c r="H730"/>
      <c r="I730"/>
      <c r="J730"/>
      <c r="K730"/>
      <c r="L730"/>
      <c r="M730"/>
      <c r="N730"/>
      <c r="O730"/>
      <c r="P730"/>
      <c r="Q730"/>
      <c r="R730"/>
      <c r="S730"/>
      <c r="T730"/>
      <c r="U730"/>
      <c r="V730"/>
      <c r="W730"/>
    </row>
    <row r="731" spans="1:23" x14ac:dyDescent="0.25">
      <c r="A731"/>
      <c r="B731"/>
      <c r="C731"/>
      <c r="D731"/>
      <c r="E731"/>
      <c r="F731"/>
      <c r="G731"/>
      <c r="H731"/>
      <c r="I731"/>
      <c r="J731"/>
      <c r="K731"/>
      <c r="L731"/>
      <c r="M731"/>
      <c r="N731"/>
      <c r="O731"/>
      <c r="P731"/>
      <c r="Q731"/>
      <c r="R731"/>
      <c r="S731"/>
      <c r="T731"/>
      <c r="U731"/>
      <c r="V731"/>
      <c r="W731"/>
    </row>
    <row r="732" spans="1:23" x14ac:dyDescent="0.25">
      <c r="A732"/>
      <c r="B732"/>
      <c r="C732"/>
      <c r="D732"/>
      <c r="E732"/>
      <c r="F732"/>
      <c r="G732"/>
      <c r="H732"/>
      <c r="I732"/>
      <c r="J732"/>
      <c r="K732"/>
      <c r="L732"/>
      <c r="M732"/>
      <c r="N732"/>
      <c r="O732"/>
      <c r="P732"/>
      <c r="Q732"/>
      <c r="R732"/>
      <c r="S732"/>
      <c r="T732"/>
      <c r="U732"/>
      <c r="V732"/>
      <c r="W732"/>
    </row>
    <row r="733" spans="1:23" x14ac:dyDescent="0.25">
      <c r="A733"/>
      <c r="B733"/>
      <c r="C733"/>
      <c r="D733"/>
      <c r="E733"/>
      <c r="F733"/>
      <c r="G733"/>
      <c r="H733"/>
      <c r="I733"/>
      <c r="J733"/>
      <c r="K733"/>
      <c r="L733"/>
      <c r="M733"/>
      <c r="N733"/>
      <c r="O733"/>
      <c r="P733"/>
      <c r="Q733"/>
      <c r="R733"/>
      <c r="S733"/>
      <c r="T733"/>
      <c r="U733"/>
      <c r="V733"/>
      <c r="W733"/>
    </row>
    <row r="734" spans="1:23" x14ac:dyDescent="0.25">
      <c r="A734"/>
      <c r="B734"/>
      <c r="C734"/>
      <c r="D734"/>
      <c r="E734"/>
      <c r="F734"/>
      <c r="G734"/>
      <c r="H734"/>
      <c r="I734"/>
      <c r="J734"/>
      <c r="K734"/>
      <c r="L734"/>
      <c r="M734"/>
      <c r="N734"/>
      <c r="O734"/>
      <c r="P734"/>
      <c r="Q734"/>
      <c r="R734"/>
      <c r="S734"/>
      <c r="T734"/>
      <c r="U734"/>
      <c r="V734"/>
      <c r="W734"/>
    </row>
    <row r="735" spans="1:23" x14ac:dyDescent="0.25">
      <c r="A735"/>
      <c r="B735"/>
      <c r="C735"/>
      <c r="D735"/>
      <c r="E735"/>
      <c r="F735"/>
      <c r="G735"/>
      <c r="H735"/>
      <c r="I735"/>
      <c r="J735"/>
      <c r="K735"/>
      <c r="L735"/>
      <c r="M735"/>
      <c r="N735"/>
      <c r="O735"/>
      <c r="P735"/>
      <c r="Q735"/>
      <c r="R735"/>
      <c r="S735"/>
      <c r="T735"/>
      <c r="U735"/>
      <c r="V735"/>
      <c r="W735"/>
    </row>
    <row r="736" spans="1:23" x14ac:dyDescent="0.25">
      <c r="A736"/>
      <c r="B736"/>
      <c r="C736"/>
      <c r="D736"/>
      <c r="E736"/>
      <c r="F736"/>
      <c r="G736"/>
      <c r="H736"/>
      <c r="I736"/>
      <c r="J736"/>
      <c r="K736"/>
      <c r="L736"/>
      <c r="M736"/>
      <c r="N736"/>
      <c r="O736"/>
      <c r="P736"/>
      <c r="Q736"/>
      <c r="R736"/>
      <c r="S736"/>
      <c r="T736"/>
      <c r="U736"/>
      <c r="V736"/>
      <c r="W736"/>
    </row>
    <row r="737" spans="1:23" x14ac:dyDescent="0.25">
      <c r="A737"/>
      <c r="B737"/>
      <c r="C737"/>
      <c r="D737"/>
      <c r="E737"/>
      <c r="F737"/>
      <c r="G737"/>
      <c r="H737"/>
      <c r="I737"/>
      <c r="J737"/>
      <c r="K737"/>
      <c r="L737"/>
      <c r="M737"/>
      <c r="N737"/>
      <c r="O737"/>
      <c r="P737"/>
      <c r="Q737"/>
      <c r="R737"/>
      <c r="S737"/>
      <c r="T737"/>
      <c r="U737"/>
      <c r="V737"/>
      <c r="W737"/>
    </row>
    <row r="738" spans="1:23" x14ac:dyDescent="0.25">
      <c r="A738"/>
      <c r="B738"/>
      <c r="C738"/>
      <c r="D738"/>
      <c r="E738"/>
      <c r="F738"/>
      <c r="G738"/>
      <c r="H738"/>
      <c r="I738"/>
      <c r="J738"/>
      <c r="K738"/>
      <c r="L738"/>
      <c r="M738"/>
      <c r="N738"/>
      <c r="O738"/>
      <c r="P738"/>
      <c r="Q738"/>
      <c r="R738"/>
      <c r="S738"/>
      <c r="T738"/>
      <c r="U738"/>
      <c r="V738"/>
      <c r="W738"/>
    </row>
    <row r="739" spans="1:23" x14ac:dyDescent="0.25">
      <c r="A739"/>
      <c r="B739"/>
      <c r="C739"/>
      <c r="D739"/>
      <c r="E739"/>
      <c r="F739"/>
      <c r="G739"/>
      <c r="H739"/>
      <c r="I739"/>
      <c r="J739"/>
      <c r="K739"/>
      <c r="L739"/>
      <c r="M739"/>
      <c r="N739"/>
      <c r="O739"/>
      <c r="P739"/>
      <c r="Q739"/>
      <c r="R739"/>
      <c r="S739"/>
      <c r="T739"/>
      <c r="U739"/>
      <c r="V739"/>
      <c r="W739"/>
    </row>
    <row r="740" spans="1:23" x14ac:dyDescent="0.25">
      <c r="A740"/>
      <c r="B740"/>
      <c r="C740"/>
      <c r="D740"/>
      <c r="E740"/>
      <c r="F740"/>
      <c r="G740"/>
      <c r="H740"/>
      <c r="I740"/>
      <c r="J740"/>
      <c r="K740"/>
      <c r="L740"/>
      <c r="M740"/>
      <c r="N740"/>
      <c r="O740"/>
      <c r="P740"/>
      <c r="Q740"/>
      <c r="R740"/>
      <c r="S740"/>
      <c r="T740"/>
      <c r="U740"/>
      <c r="V740"/>
      <c r="W740"/>
    </row>
    <row r="741" spans="1:23" x14ac:dyDescent="0.25">
      <c r="A741"/>
      <c r="B741"/>
      <c r="C741"/>
      <c r="D741"/>
      <c r="E741"/>
      <c r="F741"/>
      <c r="G741"/>
      <c r="H741"/>
      <c r="I741"/>
      <c r="J741"/>
      <c r="K741"/>
      <c r="L741"/>
      <c r="M741"/>
      <c r="N741"/>
      <c r="O741"/>
      <c r="P741"/>
      <c r="Q741"/>
      <c r="R741"/>
      <c r="S741"/>
      <c r="T741"/>
      <c r="U741"/>
      <c r="V741"/>
      <c r="W741"/>
    </row>
    <row r="742" spans="1:23" x14ac:dyDescent="0.25">
      <c r="A742"/>
      <c r="B742"/>
      <c r="C742"/>
      <c r="D742"/>
      <c r="E742"/>
      <c r="F742"/>
      <c r="G742"/>
      <c r="H742"/>
      <c r="I742"/>
      <c r="J742"/>
      <c r="K742"/>
      <c r="L742"/>
      <c r="M742"/>
      <c r="N742"/>
      <c r="O742"/>
      <c r="P742"/>
      <c r="Q742"/>
      <c r="R742"/>
      <c r="S742"/>
      <c r="T742"/>
      <c r="U742"/>
      <c r="V742"/>
      <c r="W742"/>
    </row>
    <row r="743" spans="1:23" x14ac:dyDescent="0.25">
      <c r="A743"/>
      <c r="B743"/>
      <c r="C743"/>
      <c r="D743"/>
      <c r="E743"/>
      <c r="F743"/>
      <c r="G743"/>
      <c r="H743"/>
      <c r="I743"/>
      <c r="J743"/>
      <c r="K743"/>
      <c r="L743"/>
      <c r="M743"/>
      <c r="N743"/>
      <c r="O743"/>
      <c r="P743"/>
      <c r="Q743"/>
      <c r="R743"/>
      <c r="S743"/>
      <c r="T743"/>
      <c r="U743"/>
      <c r="V743"/>
      <c r="W743"/>
    </row>
    <row r="744" spans="1:23" x14ac:dyDescent="0.25">
      <c r="A744"/>
      <c r="B744"/>
      <c r="C744"/>
      <c r="D744"/>
      <c r="E744"/>
      <c r="F744"/>
      <c r="G744"/>
      <c r="H744"/>
      <c r="I744"/>
      <c r="J744"/>
      <c r="K744"/>
      <c r="L744"/>
      <c r="M744"/>
      <c r="N744"/>
      <c r="O744"/>
      <c r="P744"/>
      <c r="Q744"/>
      <c r="R744"/>
      <c r="S744"/>
      <c r="T744"/>
      <c r="U744"/>
      <c r="V744"/>
      <c r="W744"/>
    </row>
    <row r="745" spans="1:23" x14ac:dyDescent="0.25">
      <c r="A745"/>
      <c r="B745"/>
      <c r="C745"/>
      <c r="D745"/>
      <c r="E745"/>
      <c r="F745"/>
      <c r="G745"/>
      <c r="H745"/>
      <c r="I745"/>
      <c r="J745"/>
      <c r="K745"/>
      <c r="L745"/>
      <c r="M745"/>
      <c r="N745"/>
      <c r="O745"/>
      <c r="P745"/>
      <c r="Q745"/>
      <c r="R745"/>
      <c r="S745"/>
      <c r="T745"/>
      <c r="U745"/>
      <c r="V745"/>
      <c r="W745"/>
    </row>
    <row r="746" spans="1:23" x14ac:dyDescent="0.25">
      <c r="A746"/>
      <c r="B746"/>
      <c r="C746"/>
      <c r="D746"/>
      <c r="E746"/>
      <c r="F746"/>
      <c r="G746"/>
      <c r="H746"/>
      <c r="I746"/>
      <c r="J746"/>
      <c r="K746"/>
      <c r="L746"/>
      <c r="M746"/>
      <c r="N746"/>
      <c r="O746"/>
      <c r="P746"/>
      <c r="Q746"/>
      <c r="R746"/>
      <c r="S746"/>
      <c r="T746"/>
      <c r="U746"/>
      <c r="V746"/>
      <c r="W746"/>
    </row>
    <row r="747" spans="1:23" x14ac:dyDescent="0.25">
      <c r="A747"/>
      <c r="B747"/>
      <c r="C747"/>
      <c r="D747"/>
      <c r="E747"/>
      <c r="F747"/>
      <c r="G747"/>
      <c r="H747"/>
      <c r="I747"/>
      <c r="J747"/>
      <c r="K747"/>
      <c r="L747"/>
      <c r="M747"/>
      <c r="N747"/>
      <c r="O747"/>
      <c r="P747"/>
      <c r="Q747"/>
      <c r="R747"/>
      <c r="S747"/>
      <c r="T747"/>
      <c r="U747"/>
      <c r="V747"/>
      <c r="W747"/>
    </row>
    <row r="748" spans="1:23" x14ac:dyDescent="0.25">
      <c r="A748"/>
      <c r="B748"/>
      <c r="C748"/>
      <c r="D748"/>
      <c r="E748"/>
      <c r="F748"/>
      <c r="G748"/>
      <c r="H748"/>
      <c r="I748"/>
      <c r="J748"/>
      <c r="K748"/>
      <c r="L748"/>
      <c r="M748"/>
      <c r="N748"/>
      <c r="O748"/>
      <c r="P748"/>
      <c r="Q748"/>
      <c r="R748"/>
      <c r="S748"/>
      <c r="T748"/>
      <c r="U748"/>
      <c r="V748"/>
      <c r="W748"/>
    </row>
    <row r="749" spans="1:23" x14ac:dyDescent="0.25">
      <c r="A749"/>
      <c r="B749"/>
      <c r="C749"/>
      <c r="D749"/>
      <c r="E749"/>
      <c r="F749"/>
      <c r="G749"/>
      <c r="H749"/>
      <c r="I749"/>
      <c r="J749"/>
      <c r="K749"/>
      <c r="L749"/>
      <c r="M749"/>
      <c r="N749"/>
      <c r="O749"/>
      <c r="P749"/>
      <c r="Q749"/>
      <c r="R749"/>
      <c r="S749"/>
      <c r="T749"/>
      <c r="U749"/>
      <c r="V749"/>
      <c r="W749"/>
    </row>
    <row r="750" spans="1:23" x14ac:dyDescent="0.25">
      <c r="A750"/>
      <c r="B750"/>
      <c r="C750"/>
      <c r="D750"/>
      <c r="E750"/>
      <c r="F750"/>
      <c r="G750"/>
      <c r="H750"/>
      <c r="I750"/>
      <c r="J750"/>
      <c r="K750"/>
      <c r="L750"/>
      <c r="M750"/>
      <c r="N750"/>
      <c r="O750"/>
      <c r="P750"/>
      <c r="Q750"/>
      <c r="R750"/>
      <c r="S750"/>
      <c r="T750"/>
      <c r="U750"/>
      <c r="V750"/>
      <c r="W750"/>
    </row>
    <row r="751" spans="1:23" x14ac:dyDescent="0.25">
      <c r="A751"/>
      <c r="B751"/>
      <c r="C751"/>
      <c r="D751"/>
      <c r="E751"/>
      <c r="F751"/>
      <c r="G751"/>
      <c r="H751"/>
      <c r="I751"/>
      <c r="J751"/>
      <c r="K751"/>
      <c r="L751"/>
      <c r="M751"/>
      <c r="N751"/>
      <c r="O751"/>
      <c r="P751"/>
      <c r="Q751"/>
      <c r="R751"/>
      <c r="S751"/>
      <c r="T751"/>
      <c r="U751"/>
      <c r="V751"/>
      <c r="W751"/>
    </row>
    <row r="752" spans="1:23" x14ac:dyDescent="0.25">
      <c r="A752"/>
      <c r="B752"/>
      <c r="C752"/>
      <c r="D752"/>
      <c r="E752"/>
      <c r="F752"/>
      <c r="G752"/>
      <c r="H752"/>
      <c r="I752"/>
      <c r="J752"/>
      <c r="K752"/>
      <c r="L752"/>
      <c r="M752"/>
      <c r="N752"/>
      <c r="O752"/>
      <c r="P752"/>
      <c r="Q752"/>
      <c r="R752"/>
      <c r="S752"/>
      <c r="T752"/>
      <c r="U752"/>
      <c r="V752"/>
      <c r="W752"/>
    </row>
    <row r="753" spans="1:23" x14ac:dyDescent="0.25">
      <c r="A753"/>
      <c r="B753"/>
      <c r="C753"/>
      <c r="D753"/>
      <c r="E753"/>
      <c r="F753"/>
      <c r="G753"/>
      <c r="H753"/>
      <c r="I753"/>
      <c r="J753"/>
      <c r="K753"/>
      <c r="L753"/>
      <c r="M753"/>
      <c r="N753"/>
      <c r="O753"/>
      <c r="P753"/>
      <c r="Q753"/>
      <c r="R753"/>
      <c r="S753"/>
      <c r="T753"/>
      <c r="U753"/>
      <c r="V753"/>
      <c r="W753"/>
    </row>
    <row r="754" spans="1:23" x14ac:dyDescent="0.25">
      <c r="A754"/>
      <c r="B754"/>
      <c r="C754"/>
      <c r="D754"/>
      <c r="E754"/>
      <c r="F754"/>
      <c r="G754"/>
      <c r="H754"/>
      <c r="I754"/>
      <c r="J754"/>
      <c r="K754"/>
      <c r="L754"/>
      <c r="M754"/>
      <c r="N754"/>
      <c r="O754"/>
      <c r="P754"/>
      <c r="Q754"/>
      <c r="R754"/>
      <c r="S754"/>
      <c r="T754"/>
      <c r="U754"/>
      <c r="V754"/>
      <c r="W754"/>
    </row>
    <row r="755" spans="1:23" x14ac:dyDescent="0.25">
      <c r="A755"/>
      <c r="B755"/>
      <c r="C755"/>
      <c r="D755"/>
      <c r="E755"/>
      <c r="F755"/>
      <c r="G755"/>
      <c r="H755"/>
      <c r="I755"/>
      <c r="J755"/>
      <c r="K755"/>
      <c r="L755"/>
      <c r="M755"/>
      <c r="N755"/>
      <c r="O755"/>
      <c r="P755"/>
      <c r="Q755"/>
      <c r="R755"/>
      <c r="S755"/>
      <c r="T755"/>
      <c r="U755"/>
      <c r="V755"/>
      <c r="W755"/>
    </row>
    <row r="756" spans="1:23" x14ac:dyDescent="0.25">
      <c r="A756"/>
      <c r="B756"/>
      <c r="C756"/>
      <c r="D756"/>
      <c r="E756"/>
      <c r="F756"/>
      <c r="G756"/>
      <c r="H756"/>
      <c r="I756"/>
      <c r="J756"/>
      <c r="K756"/>
      <c r="L756"/>
      <c r="M756"/>
      <c r="N756"/>
      <c r="O756"/>
      <c r="P756"/>
      <c r="Q756"/>
      <c r="R756"/>
      <c r="S756"/>
      <c r="T756"/>
      <c r="U756"/>
      <c r="V756"/>
      <c r="W756"/>
    </row>
    <row r="757" spans="1:23" x14ac:dyDescent="0.25">
      <c r="A757"/>
      <c r="B757"/>
      <c r="C757"/>
      <c r="D757"/>
      <c r="E757"/>
      <c r="F757"/>
      <c r="G757"/>
      <c r="H757"/>
      <c r="I757"/>
      <c r="J757"/>
      <c r="K757"/>
      <c r="L757"/>
      <c r="M757"/>
      <c r="N757"/>
      <c r="O757"/>
      <c r="P757"/>
      <c r="Q757"/>
      <c r="R757"/>
      <c r="S757"/>
      <c r="T757"/>
      <c r="U757"/>
      <c r="V757"/>
      <c r="W757"/>
    </row>
    <row r="758" spans="1:23" x14ac:dyDescent="0.25">
      <c r="A758"/>
      <c r="B758"/>
      <c r="C758"/>
      <c r="D758"/>
      <c r="E758"/>
      <c r="F758"/>
      <c r="G758"/>
      <c r="H758"/>
      <c r="I758"/>
      <c r="J758"/>
      <c r="K758"/>
      <c r="L758"/>
      <c r="M758"/>
      <c r="N758"/>
      <c r="O758"/>
      <c r="P758"/>
      <c r="Q758"/>
      <c r="R758"/>
      <c r="S758"/>
      <c r="T758"/>
      <c r="U758"/>
      <c r="V758"/>
      <c r="W758"/>
    </row>
    <row r="759" spans="1:23" x14ac:dyDescent="0.25">
      <c r="A759"/>
      <c r="B759"/>
      <c r="C759"/>
      <c r="D759"/>
      <c r="E759"/>
      <c r="F759"/>
      <c r="G759"/>
      <c r="H759"/>
      <c r="I759"/>
      <c r="J759"/>
      <c r="K759"/>
      <c r="L759"/>
      <c r="M759"/>
      <c r="N759"/>
      <c r="O759"/>
      <c r="P759"/>
      <c r="Q759"/>
      <c r="R759"/>
      <c r="S759"/>
      <c r="T759"/>
      <c r="U759"/>
      <c r="V759"/>
      <c r="W759"/>
    </row>
    <row r="760" spans="1:23" x14ac:dyDescent="0.25">
      <c r="A760"/>
      <c r="B760"/>
      <c r="C760"/>
      <c r="D760"/>
      <c r="E760"/>
      <c r="F760"/>
      <c r="G760"/>
      <c r="H760"/>
      <c r="I760"/>
      <c r="J760"/>
      <c r="K760"/>
      <c r="L760"/>
      <c r="M760"/>
      <c r="N760"/>
      <c r="O760"/>
      <c r="P760"/>
      <c r="Q760"/>
      <c r="R760"/>
      <c r="S760"/>
      <c r="T760"/>
      <c r="U760"/>
      <c r="V760"/>
      <c r="W760"/>
    </row>
    <row r="761" spans="1:23" x14ac:dyDescent="0.25">
      <c r="A761"/>
      <c r="B761"/>
      <c r="C761"/>
      <c r="D761"/>
      <c r="E761"/>
      <c r="F761"/>
      <c r="G761"/>
      <c r="H761"/>
      <c r="I761"/>
      <c r="J761"/>
      <c r="K761"/>
      <c r="L761"/>
      <c r="M761"/>
      <c r="N761"/>
      <c r="O761"/>
      <c r="P761"/>
      <c r="Q761"/>
      <c r="R761"/>
      <c r="S761"/>
      <c r="T761"/>
      <c r="U761"/>
      <c r="V761"/>
      <c r="W761"/>
    </row>
    <row r="762" spans="1:23" x14ac:dyDescent="0.25">
      <c r="A762"/>
      <c r="B762"/>
      <c r="C762"/>
      <c r="D762"/>
      <c r="E762"/>
      <c r="F762"/>
      <c r="G762"/>
      <c r="H762"/>
      <c r="I762"/>
      <c r="J762"/>
      <c r="K762"/>
      <c r="L762"/>
      <c r="M762"/>
      <c r="N762"/>
      <c r="O762"/>
      <c r="P762"/>
      <c r="Q762"/>
      <c r="R762"/>
      <c r="S762"/>
      <c r="T762"/>
      <c r="U762"/>
      <c r="V762"/>
      <c r="W762"/>
    </row>
    <row r="763" spans="1:23" x14ac:dyDescent="0.25">
      <c r="A763"/>
      <c r="B763"/>
      <c r="C763"/>
      <c r="D763"/>
      <c r="E763"/>
      <c r="F763"/>
      <c r="G763"/>
      <c r="H763"/>
      <c r="I763"/>
      <c r="J763"/>
      <c r="K763"/>
      <c r="L763"/>
      <c r="M763"/>
      <c r="N763"/>
      <c r="O763"/>
      <c r="P763"/>
      <c r="Q763"/>
      <c r="R763"/>
      <c r="S763"/>
      <c r="T763"/>
      <c r="U763"/>
      <c r="V763"/>
      <c r="W763"/>
    </row>
    <row r="764" spans="1:23" x14ac:dyDescent="0.25">
      <c r="A764"/>
      <c r="B764"/>
      <c r="C764"/>
      <c r="D764"/>
      <c r="E764"/>
      <c r="F764"/>
      <c r="G764"/>
      <c r="H764"/>
      <c r="I764"/>
      <c r="J764"/>
      <c r="K764"/>
      <c r="L764"/>
      <c r="M764"/>
      <c r="N764"/>
      <c r="O764"/>
      <c r="P764"/>
      <c r="Q764"/>
      <c r="R764"/>
      <c r="S764"/>
      <c r="T764"/>
      <c r="U764"/>
      <c r="V764"/>
      <c r="W764"/>
    </row>
    <row r="765" spans="1:23" x14ac:dyDescent="0.25">
      <c r="A765"/>
      <c r="B765"/>
      <c r="C765"/>
      <c r="D765"/>
      <c r="E765"/>
      <c r="F765"/>
      <c r="G765"/>
      <c r="H765"/>
      <c r="I765"/>
      <c r="J765"/>
      <c r="K765"/>
      <c r="L765"/>
      <c r="M765"/>
      <c r="N765"/>
      <c r="O765"/>
      <c r="P765"/>
      <c r="Q765"/>
      <c r="R765"/>
      <c r="S765"/>
      <c r="T765"/>
      <c r="U765"/>
      <c r="V765"/>
      <c r="W765"/>
    </row>
    <row r="766" spans="1:23" x14ac:dyDescent="0.25">
      <c r="A766"/>
      <c r="B766"/>
      <c r="C766"/>
      <c r="D766"/>
      <c r="E766"/>
      <c r="F766"/>
      <c r="G766"/>
      <c r="H766"/>
      <c r="I766"/>
      <c r="J766"/>
      <c r="K766"/>
      <c r="L766"/>
      <c r="M766"/>
      <c r="N766"/>
      <c r="O766"/>
      <c r="P766"/>
      <c r="Q766"/>
      <c r="R766"/>
      <c r="S766"/>
      <c r="T766"/>
      <c r="U766"/>
      <c r="V766"/>
      <c r="W766"/>
    </row>
    <row r="767" spans="1:23" x14ac:dyDescent="0.25">
      <c r="A767"/>
      <c r="B767"/>
      <c r="C767"/>
      <c r="D767"/>
      <c r="E767"/>
      <c r="F767"/>
      <c r="G767"/>
      <c r="H767"/>
      <c r="I767"/>
      <c r="J767"/>
      <c r="K767"/>
      <c r="L767"/>
      <c r="M767"/>
      <c r="N767"/>
      <c r="O767"/>
      <c r="P767"/>
      <c r="Q767"/>
      <c r="R767"/>
      <c r="S767"/>
      <c r="T767"/>
      <c r="U767"/>
      <c r="V767"/>
      <c r="W767"/>
    </row>
    <row r="768" spans="1:23" x14ac:dyDescent="0.25">
      <c r="A768"/>
      <c r="B768"/>
      <c r="C768"/>
      <c r="D768"/>
      <c r="E768"/>
      <c r="F768"/>
      <c r="G768"/>
      <c r="H768"/>
      <c r="I768"/>
      <c r="J768"/>
      <c r="K768"/>
      <c r="L768"/>
      <c r="M768"/>
      <c r="N768"/>
      <c r="O768"/>
      <c r="P768"/>
      <c r="Q768"/>
      <c r="R768"/>
      <c r="S768"/>
      <c r="T768"/>
      <c r="U768"/>
      <c r="V768"/>
      <c r="W768"/>
    </row>
    <row r="769" spans="1:23" x14ac:dyDescent="0.25">
      <c r="A769"/>
      <c r="B769"/>
      <c r="C769"/>
      <c r="D769"/>
      <c r="E769"/>
      <c r="F769"/>
      <c r="G769"/>
      <c r="H769"/>
      <c r="I769"/>
      <c r="J769"/>
      <c r="K769"/>
      <c r="L769"/>
      <c r="M769"/>
      <c r="N769"/>
      <c r="O769"/>
      <c r="P769"/>
      <c r="Q769"/>
      <c r="R769"/>
      <c r="S769"/>
      <c r="T769"/>
      <c r="U769"/>
      <c r="V769"/>
      <c r="W769"/>
    </row>
    <row r="770" spans="1:23" x14ac:dyDescent="0.25">
      <c r="A770"/>
      <c r="B770"/>
      <c r="C770"/>
      <c r="D770"/>
      <c r="E770"/>
      <c r="F770"/>
      <c r="G770"/>
      <c r="H770"/>
      <c r="I770"/>
      <c r="J770"/>
      <c r="K770"/>
      <c r="L770"/>
      <c r="M770"/>
      <c r="N770"/>
      <c r="O770"/>
      <c r="P770"/>
      <c r="Q770"/>
      <c r="R770"/>
      <c r="S770"/>
      <c r="T770"/>
      <c r="U770"/>
      <c r="V770"/>
      <c r="W770"/>
    </row>
    <row r="771" spans="1:23" x14ac:dyDescent="0.25">
      <c r="A771"/>
      <c r="B771"/>
      <c r="C771"/>
      <c r="D771"/>
      <c r="E771"/>
      <c r="F771"/>
      <c r="G771"/>
      <c r="H771"/>
      <c r="I771"/>
      <c r="J771"/>
      <c r="K771"/>
      <c r="L771"/>
      <c r="M771"/>
      <c r="N771"/>
      <c r="O771"/>
      <c r="P771"/>
      <c r="Q771"/>
      <c r="R771"/>
      <c r="S771"/>
      <c r="T771"/>
      <c r="U771"/>
      <c r="V771"/>
      <c r="W771"/>
    </row>
    <row r="772" spans="1:23" x14ac:dyDescent="0.25">
      <c r="A772"/>
      <c r="B772"/>
      <c r="C772"/>
      <c r="D772"/>
      <c r="E772"/>
      <c r="F772"/>
      <c r="G772"/>
      <c r="H772"/>
      <c r="I772"/>
      <c r="J772"/>
      <c r="K772"/>
      <c r="L772"/>
      <c r="M772"/>
      <c r="N772"/>
      <c r="O772"/>
      <c r="P772"/>
      <c r="Q772"/>
      <c r="R772"/>
      <c r="S772"/>
      <c r="T772"/>
      <c r="U772"/>
      <c r="V772"/>
      <c r="W772"/>
    </row>
    <row r="773" spans="1:23" x14ac:dyDescent="0.25">
      <c r="A773"/>
      <c r="B773"/>
      <c r="C773"/>
      <c r="D773"/>
      <c r="E773"/>
      <c r="F773"/>
      <c r="G773"/>
      <c r="H773"/>
      <c r="I773"/>
      <c r="J773"/>
      <c r="K773"/>
      <c r="L773"/>
      <c r="M773"/>
      <c r="N773"/>
      <c r="O773"/>
      <c r="P773"/>
      <c r="Q773"/>
      <c r="R773"/>
      <c r="S773"/>
      <c r="T773"/>
      <c r="U773"/>
      <c r="V773"/>
      <c r="W773"/>
    </row>
    <row r="774" spans="1:23" x14ac:dyDescent="0.25">
      <c r="A774"/>
      <c r="B774"/>
      <c r="C774"/>
      <c r="D774"/>
      <c r="E774"/>
      <c r="F774"/>
      <c r="G774"/>
      <c r="H774"/>
      <c r="I774"/>
      <c r="J774"/>
      <c r="K774"/>
      <c r="L774"/>
      <c r="M774"/>
      <c r="N774"/>
      <c r="O774"/>
      <c r="P774"/>
      <c r="Q774"/>
      <c r="R774"/>
      <c r="S774"/>
      <c r="T774"/>
      <c r="U774"/>
      <c r="V774"/>
      <c r="W774"/>
    </row>
    <row r="775" spans="1:23" x14ac:dyDescent="0.25">
      <c r="A775"/>
      <c r="B775"/>
      <c r="C775"/>
      <c r="D775"/>
      <c r="E775"/>
      <c r="F775"/>
      <c r="G775"/>
      <c r="H775"/>
      <c r="I775"/>
      <c r="J775"/>
      <c r="K775"/>
      <c r="L775"/>
      <c r="M775"/>
      <c r="N775"/>
      <c r="O775"/>
      <c r="P775"/>
      <c r="Q775"/>
      <c r="R775"/>
      <c r="S775"/>
      <c r="T775"/>
      <c r="U775"/>
      <c r="V775"/>
      <c r="W775"/>
    </row>
    <row r="776" spans="1:23" x14ac:dyDescent="0.25">
      <c r="A776"/>
      <c r="B776"/>
      <c r="C776"/>
      <c r="D776"/>
      <c r="E776"/>
      <c r="F776"/>
      <c r="G776"/>
      <c r="H776"/>
      <c r="I776"/>
      <c r="J776"/>
      <c r="K776"/>
      <c r="L776"/>
      <c r="M776"/>
      <c r="N776"/>
      <c r="O776"/>
      <c r="P776"/>
      <c r="Q776"/>
      <c r="R776"/>
      <c r="S776"/>
      <c r="T776"/>
      <c r="U776"/>
      <c r="V776"/>
      <c r="W776"/>
    </row>
    <row r="777" spans="1:23" x14ac:dyDescent="0.25">
      <c r="A777"/>
      <c r="B777"/>
      <c r="C777"/>
      <c r="D777"/>
      <c r="E777"/>
      <c r="F777"/>
      <c r="G777"/>
      <c r="H777"/>
      <c r="I777"/>
      <c r="J777"/>
      <c r="K777"/>
      <c r="L777"/>
      <c r="M777"/>
      <c r="N777"/>
      <c r="O777"/>
      <c r="P777"/>
      <c r="Q777"/>
      <c r="R777"/>
      <c r="S777"/>
      <c r="T777"/>
      <c r="U777"/>
      <c r="V777"/>
      <c r="W777"/>
    </row>
    <row r="778" spans="1:23" x14ac:dyDescent="0.25">
      <c r="A778"/>
      <c r="B778"/>
      <c r="C778"/>
      <c r="D778"/>
      <c r="E778"/>
      <c r="F778"/>
      <c r="G778"/>
      <c r="H778"/>
      <c r="I778"/>
      <c r="J778"/>
      <c r="K778"/>
      <c r="L778"/>
      <c r="M778"/>
      <c r="N778"/>
      <c r="O778"/>
      <c r="P778"/>
      <c r="Q778"/>
      <c r="R778"/>
      <c r="S778"/>
      <c r="T778"/>
      <c r="U778"/>
      <c r="V778"/>
      <c r="W778"/>
    </row>
    <row r="779" spans="1:23" x14ac:dyDescent="0.25">
      <c r="A779"/>
      <c r="B779"/>
      <c r="C779"/>
      <c r="D779"/>
      <c r="E779"/>
      <c r="F779"/>
      <c r="G779"/>
      <c r="H779"/>
      <c r="I779"/>
      <c r="J779"/>
      <c r="K779"/>
      <c r="L779"/>
      <c r="M779"/>
      <c r="N779"/>
      <c r="O779"/>
      <c r="P779"/>
      <c r="Q779"/>
      <c r="R779"/>
      <c r="S779"/>
      <c r="T779"/>
      <c r="U779"/>
      <c r="V779"/>
      <c r="W779"/>
    </row>
    <row r="780" spans="1:23" x14ac:dyDescent="0.25">
      <c r="A780"/>
      <c r="B780"/>
      <c r="C780"/>
      <c r="D780"/>
      <c r="E780"/>
      <c r="F780"/>
      <c r="G780"/>
      <c r="H780"/>
      <c r="I780"/>
      <c r="J780"/>
      <c r="K780"/>
      <c r="L780"/>
      <c r="M780"/>
      <c r="N780"/>
      <c r="O780"/>
      <c r="P780"/>
      <c r="Q780"/>
      <c r="R780"/>
      <c r="S780"/>
      <c r="T780"/>
      <c r="U780"/>
      <c r="V780"/>
      <c r="W780"/>
    </row>
    <row r="781" spans="1:23" x14ac:dyDescent="0.25">
      <c r="A781"/>
      <c r="B781"/>
      <c r="C781"/>
      <c r="D781"/>
      <c r="E781"/>
      <c r="F781"/>
      <c r="G781"/>
      <c r="H781"/>
      <c r="I781"/>
      <c r="J781"/>
      <c r="K781"/>
      <c r="L781"/>
      <c r="M781"/>
      <c r="N781"/>
      <c r="O781"/>
      <c r="P781"/>
      <c r="Q781"/>
      <c r="R781"/>
      <c r="S781"/>
      <c r="T781"/>
      <c r="U781"/>
      <c r="V781"/>
      <c r="W781"/>
    </row>
    <row r="782" spans="1:23" x14ac:dyDescent="0.25">
      <c r="A782"/>
      <c r="B782"/>
      <c r="C782"/>
      <c r="D782"/>
      <c r="E782"/>
      <c r="F782"/>
      <c r="G782"/>
      <c r="H782"/>
      <c r="I782"/>
      <c r="J782"/>
      <c r="K782"/>
      <c r="L782"/>
      <c r="M782"/>
      <c r="N782"/>
      <c r="O782"/>
      <c r="P782"/>
      <c r="Q782"/>
      <c r="R782"/>
      <c r="S782"/>
      <c r="T782"/>
      <c r="U782"/>
      <c r="V782"/>
      <c r="W782"/>
    </row>
    <row r="783" spans="1:23" x14ac:dyDescent="0.25">
      <c r="A783"/>
      <c r="B783"/>
      <c r="C783"/>
      <c r="D783"/>
      <c r="E783"/>
      <c r="F783"/>
      <c r="G783"/>
      <c r="H783"/>
      <c r="I783"/>
      <c r="J783"/>
      <c r="K783"/>
      <c r="L783"/>
      <c r="M783"/>
      <c r="N783"/>
      <c r="O783"/>
      <c r="P783"/>
      <c r="Q783"/>
      <c r="R783"/>
      <c r="S783"/>
      <c r="T783"/>
      <c r="U783"/>
      <c r="V783"/>
      <c r="W783"/>
    </row>
    <row r="784" spans="1:23" x14ac:dyDescent="0.25">
      <c r="A784"/>
      <c r="B784"/>
      <c r="C784"/>
      <c r="D784"/>
      <c r="E784"/>
      <c r="F784"/>
      <c r="G784"/>
      <c r="H784"/>
      <c r="I784"/>
      <c r="J784"/>
      <c r="K784"/>
      <c r="L784"/>
      <c r="M784"/>
      <c r="N784"/>
      <c r="O784"/>
      <c r="P784"/>
      <c r="Q784"/>
      <c r="R784"/>
      <c r="S784"/>
      <c r="T784"/>
      <c r="U784"/>
      <c r="V784"/>
      <c r="W784"/>
    </row>
    <row r="785" spans="1:23" x14ac:dyDescent="0.25">
      <c r="A785"/>
      <c r="B785"/>
      <c r="C785"/>
      <c r="D785"/>
      <c r="E785"/>
      <c r="F785"/>
      <c r="G785"/>
      <c r="H785"/>
      <c r="I785"/>
      <c r="J785"/>
      <c r="K785"/>
      <c r="L785"/>
      <c r="M785"/>
      <c r="N785"/>
      <c r="O785"/>
      <c r="P785"/>
      <c r="Q785"/>
      <c r="R785"/>
      <c r="S785"/>
      <c r="T785"/>
      <c r="U785"/>
      <c r="V785"/>
      <c r="W785"/>
    </row>
    <row r="786" spans="1:23" x14ac:dyDescent="0.25">
      <c r="A786"/>
      <c r="B786"/>
      <c r="C786"/>
      <c r="D786"/>
      <c r="E786"/>
      <c r="F786"/>
      <c r="G786"/>
      <c r="H786"/>
      <c r="I786"/>
      <c r="J786"/>
      <c r="K786"/>
      <c r="L786"/>
      <c r="M786"/>
      <c r="N786"/>
      <c r="O786"/>
      <c r="P786"/>
      <c r="Q786"/>
      <c r="R786"/>
      <c r="S786"/>
      <c r="T786"/>
      <c r="U786"/>
      <c r="V786"/>
      <c r="W786"/>
    </row>
    <row r="787" spans="1:23" x14ac:dyDescent="0.25">
      <c r="A787"/>
      <c r="B787"/>
      <c r="C787"/>
      <c r="D787"/>
      <c r="E787"/>
      <c r="F787"/>
      <c r="G787"/>
      <c r="H787"/>
      <c r="I787"/>
      <c r="J787"/>
      <c r="K787"/>
      <c r="L787"/>
      <c r="M787"/>
      <c r="N787"/>
      <c r="O787"/>
      <c r="P787"/>
      <c r="Q787"/>
      <c r="R787"/>
      <c r="S787"/>
      <c r="T787"/>
      <c r="U787"/>
      <c r="V787"/>
      <c r="W787"/>
    </row>
    <row r="788" spans="1:23" x14ac:dyDescent="0.25">
      <c r="A788"/>
      <c r="B788"/>
      <c r="C788"/>
      <c r="D788"/>
      <c r="E788"/>
      <c r="F788"/>
      <c r="G788"/>
      <c r="H788"/>
      <c r="I788"/>
      <c r="J788"/>
      <c r="K788"/>
      <c r="L788"/>
      <c r="M788"/>
      <c r="N788"/>
      <c r="O788"/>
      <c r="P788"/>
      <c r="Q788"/>
      <c r="R788"/>
      <c r="S788"/>
      <c r="T788"/>
      <c r="U788"/>
      <c r="V788"/>
      <c r="W788"/>
    </row>
    <row r="789" spans="1:23" x14ac:dyDescent="0.25">
      <c r="A789"/>
      <c r="B789"/>
      <c r="C789"/>
      <c r="D789"/>
      <c r="E789"/>
      <c r="F789"/>
      <c r="G789"/>
      <c r="H789"/>
      <c r="I789"/>
      <c r="J789"/>
      <c r="K789"/>
      <c r="L789"/>
      <c r="M789"/>
      <c r="N789"/>
      <c r="O789"/>
      <c r="P789"/>
      <c r="Q789"/>
      <c r="R789"/>
      <c r="S789"/>
      <c r="T789"/>
      <c r="U789"/>
      <c r="V789"/>
      <c r="W789"/>
    </row>
    <row r="790" spans="1:23" x14ac:dyDescent="0.25">
      <c r="A790"/>
      <c r="B790"/>
      <c r="C790"/>
      <c r="D790"/>
      <c r="E790"/>
      <c r="F790"/>
      <c r="G790"/>
      <c r="H790"/>
      <c r="I790"/>
      <c r="J790"/>
      <c r="K790"/>
      <c r="L790"/>
      <c r="M790"/>
      <c r="N790"/>
      <c r="O790"/>
      <c r="P790"/>
      <c r="Q790"/>
      <c r="R790"/>
      <c r="S790"/>
      <c r="T790"/>
      <c r="U790"/>
      <c r="V790"/>
      <c r="W790"/>
    </row>
    <row r="791" spans="1:23" x14ac:dyDescent="0.25">
      <c r="A791"/>
      <c r="B791"/>
      <c r="C791"/>
      <c r="D791"/>
      <c r="E791"/>
      <c r="F791"/>
      <c r="G791"/>
      <c r="H791"/>
      <c r="I791"/>
      <c r="J791"/>
      <c r="K791"/>
      <c r="L791"/>
      <c r="M791"/>
      <c r="N791"/>
      <c r="O791"/>
      <c r="P791"/>
      <c r="Q791"/>
      <c r="R791"/>
      <c r="S791"/>
      <c r="T791"/>
      <c r="U791"/>
      <c r="V791"/>
      <c r="W791"/>
    </row>
    <row r="792" spans="1:23" x14ac:dyDescent="0.25">
      <c r="A792"/>
      <c r="B792"/>
      <c r="C792"/>
      <c r="D792"/>
      <c r="E792"/>
      <c r="F792"/>
      <c r="G792"/>
      <c r="H792"/>
      <c r="I792"/>
      <c r="J792"/>
      <c r="K792"/>
      <c r="L792"/>
      <c r="M792"/>
      <c r="N792"/>
      <c r="O792"/>
      <c r="P792"/>
      <c r="Q792"/>
      <c r="R792"/>
      <c r="S792"/>
      <c r="T792"/>
      <c r="U792"/>
      <c r="V792"/>
      <c r="W792"/>
    </row>
    <row r="793" spans="1:23" x14ac:dyDescent="0.25">
      <c r="A793"/>
      <c r="B793"/>
      <c r="C793"/>
      <c r="D793"/>
      <c r="E793"/>
      <c r="F793"/>
      <c r="G793"/>
      <c r="H793"/>
      <c r="I793"/>
      <c r="J793"/>
      <c r="K793"/>
      <c r="L793"/>
      <c r="M793"/>
      <c r="N793"/>
      <c r="O793"/>
      <c r="P793"/>
      <c r="Q793"/>
      <c r="R793"/>
      <c r="S793"/>
      <c r="T793"/>
      <c r="U793"/>
      <c r="V793"/>
      <c r="W793"/>
    </row>
    <row r="794" spans="1:23" x14ac:dyDescent="0.25">
      <c r="A794"/>
      <c r="B794"/>
      <c r="C794"/>
      <c r="D794"/>
      <c r="E794"/>
      <c r="F794"/>
      <c r="G794"/>
      <c r="H794"/>
      <c r="I794"/>
      <c r="J794"/>
      <c r="K794"/>
      <c r="L794"/>
      <c r="M794"/>
      <c r="N794"/>
      <c r="O794"/>
      <c r="P794"/>
      <c r="Q794"/>
      <c r="R794"/>
      <c r="S794"/>
      <c r="T794"/>
      <c r="U794"/>
      <c r="V794"/>
      <c r="W794"/>
    </row>
    <row r="795" spans="1:23" x14ac:dyDescent="0.25">
      <c r="A795"/>
      <c r="B795"/>
      <c r="C795"/>
      <c r="D795"/>
      <c r="E795"/>
      <c r="F795"/>
      <c r="G795"/>
      <c r="H795"/>
      <c r="I795"/>
      <c r="J795"/>
      <c r="K795"/>
      <c r="L795"/>
      <c r="M795"/>
      <c r="N795"/>
      <c r="O795"/>
      <c r="P795"/>
      <c r="Q795"/>
      <c r="R795"/>
      <c r="S795"/>
      <c r="T795"/>
      <c r="U795"/>
      <c r="V795"/>
      <c r="W795"/>
    </row>
    <row r="796" spans="1:23" x14ac:dyDescent="0.25">
      <c r="A796"/>
      <c r="B796"/>
      <c r="C796"/>
      <c r="D796"/>
      <c r="E796"/>
      <c r="F796"/>
      <c r="G796"/>
      <c r="H796"/>
      <c r="I796"/>
      <c r="J796"/>
      <c r="K796"/>
      <c r="L796"/>
      <c r="M796"/>
      <c r="N796"/>
      <c r="O796"/>
      <c r="P796"/>
      <c r="Q796"/>
      <c r="R796"/>
      <c r="S796"/>
      <c r="T796"/>
      <c r="U796"/>
      <c r="V796"/>
      <c r="W796"/>
    </row>
    <row r="797" spans="1:23" x14ac:dyDescent="0.25">
      <c r="A797"/>
      <c r="B797"/>
      <c r="C797"/>
      <c r="D797"/>
      <c r="E797"/>
      <c r="F797"/>
      <c r="G797"/>
      <c r="H797"/>
      <c r="I797"/>
      <c r="J797"/>
      <c r="K797"/>
      <c r="L797"/>
      <c r="M797"/>
      <c r="N797"/>
      <c r="O797"/>
      <c r="P797"/>
      <c r="Q797"/>
      <c r="R797"/>
      <c r="S797"/>
      <c r="T797"/>
      <c r="U797"/>
      <c r="V797"/>
      <c r="W797"/>
    </row>
    <row r="798" spans="1:23" x14ac:dyDescent="0.25">
      <c r="A798"/>
      <c r="B798"/>
      <c r="C798"/>
      <c r="D798"/>
      <c r="E798"/>
      <c r="F798"/>
      <c r="G798"/>
      <c r="H798"/>
      <c r="I798"/>
      <c r="J798"/>
      <c r="K798"/>
      <c r="L798"/>
      <c r="M798"/>
      <c r="N798"/>
      <c r="O798"/>
      <c r="P798"/>
      <c r="Q798"/>
      <c r="R798"/>
      <c r="S798"/>
      <c r="T798"/>
      <c r="U798"/>
      <c r="V798"/>
      <c r="W798"/>
    </row>
    <row r="799" spans="1:23" x14ac:dyDescent="0.25">
      <c r="A799"/>
      <c r="B799"/>
      <c r="C799"/>
      <c r="D799"/>
      <c r="E799"/>
      <c r="F799"/>
      <c r="G799"/>
      <c r="H799"/>
      <c r="I799"/>
      <c r="J799"/>
      <c r="K799"/>
      <c r="L799"/>
      <c r="M799"/>
      <c r="N799"/>
      <c r="O799"/>
      <c r="P799"/>
      <c r="Q799"/>
      <c r="R799"/>
      <c r="S799"/>
      <c r="T799"/>
      <c r="U799"/>
      <c r="V799"/>
      <c r="W799"/>
    </row>
    <row r="800" spans="1:23" x14ac:dyDescent="0.25">
      <c r="A800"/>
      <c r="B800"/>
      <c r="C800"/>
      <c r="D800"/>
      <c r="E800"/>
      <c r="F800"/>
      <c r="G800"/>
      <c r="H800"/>
      <c r="I800"/>
      <c r="J800"/>
      <c r="K800"/>
      <c r="L800"/>
      <c r="M800"/>
      <c r="N800"/>
      <c r="O800"/>
      <c r="P800"/>
      <c r="Q800"/>
      <c r="R800"/>
      <c r="S800"/>
      <c r="T800"/>
      <c r="U800"/>
      <c r="V800"/>
      <c r="W800"/>
    </row>
    <row r="801" spans="1:23" x14ac:dyDescent="0.25">
      <c r="A801"/>
      <c r="B801"/>
      <c r="C801"/>
      <c r="D801"/>
      <c r="E801"/>
      <c r="F801"/>
      <c r="G801"/>
      <c r="H801"/>
      <c r="I801"/>
      <c r="J801"/>
      <c r="K801"/>
      <c r="L801"/>
      <c r="M801"/>
      <c r="N801"/>
      <c r="O801"/>
      <c r="P801"/>
      <c r="Q801"/>
      <c r="R801"/>
      <c r="S801"/>
      <c r="T801"/>
      <c r="U801"/>
      <c r="V801"/>
      <c r="W801"/>
    </row>
    <row r="802" spans="1:23" x14ac:dyDescent="0.25">
      <c r="A802"/>
      <c r="B802"/>
      <c r="C802"/>
      <c r="D802"/>
      <c r="E802"/>
      <c r="F802"/>
      <c r="G802"/>
      <c r="H802"/>
      <c r="I802"/>
      <c r="J802"/>
      <c r="K802"/>
      <c r="L802"/>
      <c r="M802"/>
      <c r="N802"/>
      <c r="O802"/>
      <c r="P802"/>
      <c r="Q802"/>
      <c r="R802"/>
      <c r="S802"/>
      <c r="T802"/>
      <c r="U802"/>
      <c r="V802"/>
      <c r="W802"/>
    </row>
    <row r="803" spans="1:23" x14ac:dyDescent="0.25">
      <c r="A803"/>
      <c r="B803"/>
      <c r="C803"/>
      <c r="D803"/>
      <c r="E803"/>
      <c r="F803"/>
      <c r="G803"/>
      <c r="H803"/>
      <c r="I803"/>
      <c r="J803"/>
      <c r="K803"/>
      <c r="L803"/>
      <c r="M803"/>
      <c r="N803"/>
      <c r="O803"/>
      <c r="P803"/>
      <c r="Q803"/>
      <c r="R803"/>
      <c r="S803"/>
      <c r="T803"/>
      <c r="U803"/>
      <c r="V803"/>
      <c r="W803"/>
    </row>
    <row r="804" spans="1:23" x14ac:dyDescent="0.25">
      <c r="A804"/>
      <c r="B804"/>
      <c r="C804"/>
      <c r="D804"/>
      <c r="E804"/>
      <c r="F804"/>
      <c r="G804"/>
      <c r="H804"/>
      <c r="I804"/>
      <c r="J804"/>
      <c r="K804"/>
      <c r="L804"/>
      <c r="M804"/>
      <c r="N804"/>
      <c r="O804"/>
      <c r="P804"/>
      <c r="Q804"/>
      <c r="R804"/>
      <c r="S804"/>
      <c r="T804"/>
      <c r="U804"/>
      <c r="V804"/>
      <c r="W804"/>
    </row>
    <row r="805" spans="1:23" x14ac:dyDescent="0.25">
      <c r="A805"/>
      <c r="B805"/>
      <c r="C805"/>
      <c r="D805"/>
      <c r="E805"/>
      <c r="F805"/>
      <c r="G805"/>
      <c r="H805"/>
      <c r="I805"/>
      <c r="J805"/>
      <c r="K805"/>
      <c r="L805"/>
      <c r="M805"/>
      <c r="N805"/>
      <c r="O805"/>
      <c r="P805"/>
      <c r="Q805"/>
      <c r="R805"/>
      <c r="S805"/>
      <c r="T805"/>
      <c r="U805"/>
      <c r="V805"/>
      <c r="W805"/>
    </row>
    <row r="806" spans="1:23" x14ac:dyDescent="0.25">
      <c r="A806"/>
      <c r="B806"/>
      <c r="C806"/>
      <c r="D806"/>
      <c r="E806"/>
      <c r="F806"/>
      <c r="G806"/>
      <c r="H806"/>
      <c r="I806"/>
      <c r="J806"/>
      <c r="K806"/>
      <c r="L806"/>
      <c r="M806"/>
      <c r="N806"/>
      <c r="O806"/>
      <c r="P806"/>
      <c r="Q806"/>
      <c r="R806"/>
      <c r="S806"/>
      <c r="T806"/>
      <c r="U806"/>
      <c r="V806"/>
      <c r="W806"/>
    </row>
    <row r="807" spans="1:23" x14ac:dyDescent="0.25">
      <c r="A807"/>
      <c r="B807"/>
      <c r="C807"/>
      <c r="D807"/>
      <c r="E807"/>
      <c r="F807"/>
      <c r="G807"/>
      <c r="H807"/>
      <c r="I807"/>
      <c r="J807"/>
      <c r="K807"/>
      <c r="L807"/>
      <c r="M807"/>
      <c r="N807"/>
      <c r="O807"/>
      <c r="P807"/>
      <c r="Q807"/>
      <c r="R807"/>
      <c r="S807"/>
      <c r="T807"/>
      <c r="U807"/>
      <c r="V807"/>
      <c r="W807"/>
    </row>
    <row r="808" spans="1:23" x14ac:dyDescent="0.25">
      <c r="A808"/>
      <c r="B808"/>
      <c r="C808"/>
      <c r="D808"/>
      <c r="E808"/>
      <c r="F808"/>
      <c r="G808"/>
      <c r="H808"/>
      <c r="I808"/>
      <c r="J808"/>
      <c r="K808"/>
      <c r="L808"/>
      <c r="M808"/>
      <c r="N808"/>
      <c r="O808"/>
      <c r="P808"/>
      <c r="Q808"/>
      <c r="R808"/>
      <c r="S808"/>
      <c r="T808"/>
      <c r="U808"/>
      <c r="V808"/>
      <c r="W808"/>
    </row>
    <row r="809" spans="1:23" x14ac:dyDescent="0.25">
      <c r="A809"/>
      <c r="B809"/>
      <c r="C809"/>
      <c r="D809"/>
      <c r="E809"/>
      <c r="F809"/>
      <c r="G809"/>
      <c r="H809"/>
      <c r="I809"/>
      <c r="J809"/>
      <c r="K809"/>
      <c r="L809"/>
      <c r="M809"/>
      <c r="N809"/>
      <c r="O809"/>
      <c r="P809"/>
      <c r="Q809"/>
      <c r="R809"/>
      <c r="S809"/>
      <c r="T809"/>
      <c r="U809"/>
      <c r="V809"/>
      <c r="W809"/>
    </row>
    <row r="810" spans="1:23" x14ac:dyDescent="0.25">
      <c r="A810"/>
      <c r="B810"/>
      <c r="C810"/>
      <c r="D810"/>
      <c r="E810"/>
      <c r="F810"/>
      <c r="G810"/>
      <c r="H810"/>
      <c r="I810"/>
      <c r="J810"/>
      <c r="K810"/>
      <c r="L810"/>
      <c r="M810"/>
      <c r="N810"/>
      <c r="O810"/>
      <c r="P810"/>
      <c r="Q810"/>
      <c r="R810"/>
      <c r="S810"/>
      <c r="T810"/>
      <c r="U810"/>
      <c r="V810"/>
      <c r="W810"/>
    </row>
    <row r="811" spans="1:23" x14ac:dyDescent="0.25">
      <c r="A811"/>
      <c r="B811"/>
      <c r="C811"/>
      <c r="D811"/>
      <c r="E811"/>
      <c r="F811"/>
      <c r="G811"/>
      <c r="H811"/>
      <c r="I811"/>
      <c r="J811"/>
      <c r="K811"/>
      <c r="L811"/>
      <c r="M811"/>
      <c r="N811"/>
      <c r="O811"/>
      <c r="P811"/>
      <c r="Q811"/>
      <c r="R811"/>
      <c r="S811"/>
      <c r="T811"/>
      <c r="U811"/>
      <c r="V811"/>
      <c r="W811"/>
    </row>
    <row r="812" spans="1:23" x14ac:dyDescent="0.25">
      <c r="A812"/>
      <c r="B812"/>
      <c r="C812"/>
      <c r="D812"/>
      <c r="E812"/>
      <c r="F812"/>
      <c r="G812"/>
      <c r="H812"/>
      <c r="I812"/>
      <c r="J812"/>
      <c r="K812"/>
      <c r="L812"/>
      <c r="M812"/>
      <c r="N812"/>
      <c r="O812"/>
      <c r="P812"/>
      <c r="Q812"/>
      <c r="R812"/>
      <c r="S812"/>
      <c r="T812"/>
      <c r="U812"/>
      <c r="V812"/>
      <c r="W812"/>
    </row>
    <row r="813" spans="1:23" x14ac:dyDescent="0.25">
      <c r="A813"/>
      <c r="B813"/>
      <c r="C813"/>
      <c r="D813"/>
      <c r="E813"/>
      <c r="F813"/>
      <c r="G813"/>
      <c r="H813"/>
      <c r="I813"/>
      <c r="J813"/>
      <c r="K813"/>
      <c r="L813"/>
      <c r="M813"/>
      <c r="N813"/>
      <c r="O813"/>
      <c r="P813"/>
      <c r="Q813"/>
      <c r="R813"/>
      <c r="S813"/>
      <c r="T813"/>
      <c r="U813"/>
      <c r="V813"/>
      <c r="W813"/>
    </row>
    <row r="814" spans="1:23" x14ac:dyDescent="0.25">
      <c r="A814"/>
      <c r="B814"/>
      <c r="C814"/>
      <c r="D814"/>
      <c r="E814"/>
      <c r="F814"/>
      <c r="G814"/>
      <c r="H814"/>
      <c r="I814"/>
      <c r="J814"/>
      <c r="K814"/>
      <c r="L814"/>
      <c r="M814"/>
      <c r="N814"/>
      <c r="O814"/>
      <c r="P814"/>
      <c r="Q814"/>
      <c r="R814"/>
      <c r="S814"/>
      <c r="T814"/>
      <c r="U814"/>
      <c r="V814"/>
      <c r="W814"/>
    </row>
    <row r="815" spans="1:23" x14ac:dyDescent="0.25">
      <c r="A815"/>
      <c r="B815"/>
      <c r="C815"/>
      <c r="D815"/>
      <c r="E815"/>
      <c r="F815"/>
      <c r="G815"/>
      <c r="H815"/>
      <c r="I815"/>
      <c r="J815"/>
      <c r="K815"/>
      <c r="L815"/>
      <c r="M815"/>
      <c r="N815"/>
      <c r="O815"/>
      <c r="P815"/>
      <c r="Q815"/>
      <c r="R815"/>
      <c r="S815"/>
      <c r="T815"/>
      <c r="U815"/>
      <c r="V815"/>
      <c r="W815"/>
    </row>
    <row r="816" spans="1:23" x14ac:dyDescent="0.25">
      <c r="A816"/>
      <c r="B816"/>
      <c r="C816"/>
      <c r="D816"/>
      <c r="E816"/>
      <c r="F816"/>
      <c r="G816"/>
      <c r="H816"/>
      <c r="I816"/>
      <c r="J816"/>
      <c r="K816"/>
      <c r="L816"/>
      <c r="M816"/>
      <c r="N816"/>
      <c r="O816"/>
      <c r="P816"/>
      <c r="Q816"/>
      <c r="R816"/>
      <c r="S816"/>
      <c r="T816"/>
      <c r="U816"/>
      <c r="V816"/>
      <c r="W816"/>
    </row>
    <row r="817" spans="1:23" x14ac:dyDescent="0.25">
      <c r="A817"/>
      <c r="B817"/>
      <c r="C817"/>
      <c r="D817"/>
      <c r="E817"/>
      <c r="F817"/>
      <c r="G817"/>
      <c r="H817"/>
      <c r="I817"/>
      <c r="J817"/>
      <c r="K817"/>
      <c r="L817"/>
      <c r="M817"/>
      <c r="N817"/>
      <c r="O817"/>
      <c r="P817"/>
      <c r="Q817"/>
      <c r="R817"/>
      <c r="S817"/>
      <c r="T817"/>
      <c r="U817"/>
      <c r="V817"/>
      <c r="W817"/>
    </row>
    <row r="818" spans="1:23" x14ac:dyDescent="0.25">
      <c r="A818"/>
      <c r="B818"/>
      <c r="C818"/>
      <c r="D818"/>
      <c r="E818"/>
      <c r="F818"/>
      <c r="G818"/>
      <c r="H818"/>
      <c r="I818"/>
      <c r="J818"/>
      <c r="K818"/>
      <c r="L818"/>
      <c r="M818"/>
      <c r="N818"/>
      <c r="O818"/>
      <c r="P818"/>
      <c r="Q818"/>
      <c r="R818"/>
      <c r="S818"/>
      <c r="T818"/>
      <c r="U818"/>
      <c r="V818"/>
      <c r="W818"/>
    </row>
    <row r="819" spans="1:23" x14ac:dyDescent="0.25">
      <c r="A819"/>
      <c r="B819"/>
      <c r="C819"/>
      <c r="D819"/>
      <c r="E819"/>
      <c r="F819"/>
      <c r="G819"/>
      <c r="H819"/>
      <c r="I819"/>
      <c r="J819"/>
      <c r="K819"/>
      <c r="L819"/>
      <c r="M819"/>
      <c r="N819"/>
      <c r="O819"/>
      <c r="P819"/>
      <c r="Q819"/>
      <c r="R819"/>
      <c r="S819"/>
      <c r="T819"/>
      <c r="U819"/>
      <c r="V819"/>
      <c r="W819"/>
    </row>
    <row r="820" spans="1:23" x14ac:dyDescent="0.25">
      <c r="A820"/>
      <c r="B820"/>
      <c r="C820"/>
      <c r="D820"/>
      <c r="E820"/>
      <c r="F820"/>
      <c r="G820"/>
      <c r="H820"/>
      <c r="I820"/>
      <c r="J820"/>
      <c r="K820"/>
      <c r="L820"/>
      <c r="M820"/>
      <c r="N820"/>
      <c r="O820"/>
      <c r="P820"/>
      <c r="Q820"/>
      <c r="R820"/>
      <c r="S820"/>
      <c r="T820"/>
      <c r="U820"/>
      <c r="V820"/>
      <c r="W820"/>
    </row>
    <row r="821" spans="1:23" x14ac:dyDescent="0.25">
      <c r="A821"/>
      <c r="B821"/>
      <c r="C821"/>
      <c r="D821"/>
      <c r="E821"/>
      <c r="F821"/>
      <c r="G821"/>
      <c r="H821"/>
      <c r="I821"/>
      <c r="J821"/>
      <c r="K821"/>
      <c r="L821"/>
      <c r="M821"/>
      <c r="N821"/>
      <c r="O821"/>
      <c r="P821"/>
      <c r="Q821"/>
      <c r="R821"/>
      <c r="S821"/>
      <c r="T821"/>
      <c r="U821"/>
      <c r="V821"/>
      <c r="W821"/>
    </row>
    <row r="822" spans="1:23" x14ac:dyDescent="0.25">
      <c r="A822"/>
      <c r="B822"/>
      <c r="C822"/>
      <c r="D822"/>
      <c r="E822"/>
      <c r="F822"/>
      <c r="G822"/>
      <c r="H822"/>
      <c r="I822"/>
      <c r="J822"/>
      <c r="K822"/>
      <c r="L822"/>
      <c r="M822"/>
      <c r="N822"/>
      <c r="O822"/>
      <c r="P822"/>
      <c r="Q822"/>
      <c r="R822"/>
      <c r="S822"/>
      <c r="T822"/>
      <c r="U822"/>
      <c r="V822"/>
      <c r="W822"/>
    </row>
    <row r="823" spans="1:23" x14ac:dyDescent="0.25">
      <c r="A823"/>
      <c r="B823"/>
      <c r="C823"/>
      <c r="D823"/>
      <c r="E823"/>
      <c r="F823"/>
      <c r="G823"/>
      <c r="H823"/>
      <c r="I823"/>
      <c r="J823"/>
      <c r="K823"/>
      <c r="L823"/>
      <c r="M823"/>
      <c r="N823"/>
      <c r="O823"/>
      <c r="P823"/>
      <c r="Q823"/>
      <c r="R823"/>
      <c r="S823"/>
      <c r="T823"/>
      <c r="U823"/>
      <c r="V823"/>
      <c r="W823"/>
    </row>
    <row r="824" spans="1:23" x14ac:dyDescent="0.25">
      <c r="A824"/>
      <c r="B824"/>
      <c r="C824"/>
      <c r="D824"/>
      <c r="E824"/>
      <c r="F824"/>
      <c r="G824"/>
      <c r="H824"/>
      <c r="I824"/>
      <c r="J824"/>
      <c r="K824"/>
      <c r="L824"/>
      <c r="M824"/>
      <c r="N824"/>
      <c r="O824"/>
      <c r="P824"/>
      <c r="Q824"/>
      <c r="R824"/>
      <c r="S824"/>
      <c r="T824"/>
      <c r="U824"/>
      <c r="V824"/>
      <c r="W824"/>
    </row>
    <row r="825" spans="1:23" x14ac:dyDescent="0.25">
      <c r="A825"/>
      <c r="B825"/>
      <c r="C825"/>
      <c r="D825"/>
      <c r="E825"/>
      <c r="F825"/>
      <c r="G825"/>
      <c r="H825"/>
      <c r="I825"/>
      <c r="J825"/>
      <c r="K825"/>
      <c r="L825"/>
      <c r="M825"/>
      <c r="N825"/>
      <c r="O825"/>
      <c r="P825"/>
      <c r="Q825"/>
      <c r="R825"/>
      <c r="S825"/>
      <c r="T825"/>
      <c r="U825"/>
      <c r="V825"/>
      <c r="W825"/>
    </row>
    <row r="826" spans="1:23" x14ac:dyDescent="0.25">
      <c r="A826"/>
      <c r="B826"/>
      <c r="C826"/>
      <c r="D826"/>
      <c r="E826"/>
      <c r="F826"/>
      <c r="G826"/>
      <c r="H826"/>
      <c r="I826"/>
      <c r="J826"/>
      <c r="K826"/>
      <c r="L826"/>
      <c r="M826"/>
      <c r="N826"/>
      <c r="O826"/>
      <c r="P826"/>
      <c r="Q826"/>
      <c r="R826"/>
      <c r="S826"/>
      <c r="T826"/>
      <c r="U826"/>
      <c r="V826"/>
      <c r="W826"/>
    </row>
    <row r="827" spans="1:23" x14ac:dyDescent="0.25">
      <c r="A827"/>
      <c r="B827"/>
      <c r="C827"/>
      <c r="D827"/>
      <c r="E827"/>
      <c r="F827"/>
      <c r="G827"/>
      <c r="H827"/>
      <c r="I827"/>
      <c r="J827"/>
      <c r="K827"/>
      <c r="L827"/>
      <c r="M827"/>
      <c r="N827"/>
      <c r="O827"/>
      <c r="P827"/>
      <c r="Q827"/>
      <c r="R827"/>
      <c r="S827"/>
      <c r="T827"/>
      <c r="U827"/>
      <c r="V827"/>
      <c r="W827"/>
    </row>
    <row r="828" spans="1:23" x14ac:dyDescent="0.25">
      <c r="A828"/>
      <c r="B828"/>
      <c r="C828"/>
      <c r="D828"/>
      <c r="E828"/>
      <c r="F828"/>
      <c r="G828"/>
      <c r="H828"/>
      <c r="I828"/>
      <c r="J828"/>
      <c r="K828"/>
      <c r="L828"/>
      <c r="M828"/>
      <c r="N828"/>
      <c r="O828"/>
      <c r="P828"/>
      <c r="Q828"/>
      <c r="R828"/>
      <c r="S828"/>
      <c r="T828"/>
      <c r="U828"/>
      <c r="V828"/>
      <c r="W828"/>
    </row>
    <row r="829" spans="1:23" x14ac:dyDescent="0.25">
      <c r="A829"/>
      <c r="B829"/>
      <c r="C829"/>
      <c r="D829"/>
      <c r="E829"/>
      <c r="F829"/>
      <c r="G829"/>
      <c r="H829"/>
      <c r="I829"/>
      <c r="J829"/>
      <c r="K829"/>
      <c r="L829"/>
      <c r="M829"/>
      <c r="N829"/>
      <c r="O829"/>
      <c r="P829"/>
      <c r="Q829"/>
      <c r="R829"/>
      <c r="S829"/>
      <c r="T829"/>
      <c r="U829"/>
      <c r="V829"/>
      <c r="W829"/>
    </row>
    <row r="830" spans="1:23" x14ac:dyDescent="0.25">
      <c r="A830"/>
      <c r="B830"/>
      <c r="C830"/>
      <c r="D830"/>
      <c r="E830"/>
      <c r="F830"/>
      <c r="G830"/>
      <c r="H830"/>
      <c r="I830"/>
      <c r="J830"/>
      <c r="K830"/>
      <c r="L830"/>
      <c r="M830"/>
      <c r="N830"/>
      <c r="O830"/>
      <c r="P830"/>
      <c r="Q830"/>
      <c r="R830"/>
      <c r="S830"/>
      <c r="T830"/>
      <c r="U830"/>
      <c r="V830"/>
      <c r="W830"/>
    </row>
    <row r="831" spans="1:23" x14ac:dyDescent="0.25">
      <c r="A831"/>
      <c r="B831"/>
      <c r="C831"/>
      <c r="D831"/>
      <c r="E831"/>
      <c r="F831"/>
      <c r="G831"/>
      <c r="H831"/>
      <c r="I831"/>
      <c r="J831"/>
      <c r="K831"/>
      <c r="L831"/>
      <c r="M831"/>
      <c r="N831"/>
      <c r="O831"/>
      <c r="P831"/>
      <c r="Q831"/>
      <c r="R831"/>
      <c r="S831"/>
      <c r="T831"/>
      <c r="U831"/>
      <c r="V831"/>
      <c r="W831"/>
    </row>
    <row r="832" spans="1:23" x14ac:dyDescent="0.25">
      <c r="A832"/>
      <c r="B832"/>
      <c r="C832"/>
      <c r="D832"/>
      <c r="E832"/>
      <c r="F832"/>
      <c r="G832"/>
      <c r="H832"/>
      <c r="I832"/>
      <c r="J832"/>
      <c r="K832"/>
      <c r="L832"/>
      <c r="M832"/>
      <c r="N832"/>
      <c r="O832"/>
      <c r="P832"/>
      <c r="Q832"/>
      <c r="R832"/>
      <c r="S832"/>
      <c r="T832"/>
      <c r="U832"/>
      <c r="V832"/>
      <c r="W832"/>
    </row>
    <row r="833" spans="1:23" x14ac:dyDescent="0.25">
      <c r="A833"/>
      <c r="B833"/>
      <c r="C833"/>
      <c r="D833"/>
      <c r="E833"/>
      <c r="F833"/>
      <c r="G833"/>
      <c r="H833"/>
      <c r="I833"/>
      <c r="J833"/>
      <c r="K833"/>
      <c r="L833"/>
      <c r="M833"/>
      <c r="N833"/>
      <c r="O833"/>
      <c r="P833"/>
      <c r="Q833"/>
      <c r="R833"/>
      <c r="S833"/>
      <c r="T833"/>
      <c r="U833"/>
      <c r="V833"/>
      <c r="W833"/>
    </row>
    <row r="834" spans="1:23" x14ac:dyDescent="0.25">
      <c r="A834"/>
      <c r="B834"/>
      <c r="C834"/>
      <c r="D834"/>
      <c r="E834"/>
      <c r="F834"/>
      <c r="G834"/>
      <c r="H834"/>
      <c r="I834"/>
      <c r="J834"/>
      <c r="K834"/>
      <c r="L834"/>
      <c r="M834"/>
      <c r="N834"/>
      <c r="O834"/>
      <c r="P834"/>
      <c r="Q834"/>
      <c r="R834"/>
      <c r="S834"/>
      <c r="T834"/>
      <c r="U834"/>
      <c r="V834"/>
      <c r="W834"/>
    </row>
    <row r="835" spans="1:23" x14ac:dyDescent="0.25">
      <c r="A835"/>
      <c r="B835"/>
      <c r="C835"/>
      <c r="D835"/>
      <c r="E835"/>
      <c r="F835"/>
      <c r="G835"/>
      <c r="H835"/>
      <c r="I835"/>
      <c r="J835"/>
      <c r="K835"/>
      <c r="L835"/>
      <c r="M835"/>
      <c r="N835"/>
      <c r="O835"/>
      <c r="P835"/>
      <c r="Q835"/>
      <c r="R835"/>
      <c r="S835"/>
      <c r="T835"/>
      <c r="U835"/>
      <c r="V835"/>
      <c r="W835"/>
    </row>
    <row r="836" spans="1:23" x14ac:dyDescent="0.25">
      <c r="A836"/>
      <c r="B836"/>
      <c r="C836"/>
      <c r="D836"/>
      <c r="E836"/>
      <c r="F836"/>
      <c r="G836"/>
      <c r="H836"/>
      <c r="I836"/>
      <c r="J836"/>
      <c r="K836"/>
      <c r="L836"/>
      <c r="M836"/>
      <c r="N836"/>
      <c r="O836"/>
      <c r="P836"/>
      <c r="Q836"/>
      <c r="R836"/>
      <c r="S836"/>
      <c r="T836"/>
      <c r="U836"/>
      <c r="V836"/>
      <c r="W836"/>
    </row>
    <row r="837" spans="1:23" x14ac:dyDescent="0.25">
      <c r="A837"/>
      <c r="B837"/>
      <c r="C837"/>
      <c r="D837"/>
      <c r="E837"/>
      <c r="F837"/>
      <c r="G837"/>
      <c r="H837"/>
      <c r="I837"/>
      <c r="J837"/>
      <c r="K837"/>
      <c r="L837"/>
      <c r="M837"/>
      <c r="N837"/>
      <c r="O837"/>
      <c r="P837"/>
      <c r="Q837"/>
      <c r="R837"/>
      <c r="S837"/>
      <c r="T837"/>
      <c r="U837"/>
      <c r="V837"/>
      <c r="W837"/>
    </row>
    <row r="838" spans="1:23" x14ac:dyDescent="0.25">
      <c r="A838"/>
      <c r="B838"/>
      <c r="C838"/>
      <c r="D838"/>
      <c r="E838"/>
      <c r="F838"/>
      <c r="G838"/>
      <c r="H838"/>
      <c r="I838"/>
      <c r="J838"/>
      <c r="K838"/>
      <c r="L838"/>
      <c r="M838"/>
      <c r="N838"/>
      <c r="O838"/>
      <c r="P838"/>
      <c r="Q838"/>
      <c r="R838"/>
      <c r="S838"/>
      <c r="T838"/>
      <c r="U838"/>
      <c r="V838"/>
      <c r="W838"/>
    </row>
    <row r="839" spans="1:23" x14ac:dyDescent="0.25">
      <c r="A839"/>
      <c r="B839"/>
      <c r="C839"/>
      <c r="D839"/>
      <c r="E839"/>
      <c r="F839"/>
      <c r="G839"/>
      <c r="H839"/>
      <c r="I839"/>
      <c r="J839"/>
      <c r="K839"/>
      <c r="L839"/>
      <c r="M839"/>
      <c r="N839"/>
      <c r="O839"/>
      <c r="P839"/>
      <c r="Q839"/>
      <c r="R839"/>
      <c r="S839"/>
      <c r="T839"/>
      <c r="U839"/>
      <c r="V839"/>
      <c r="W839"/>
    </row>
    <row r="840" spans="1:23" x14ac:dyDescent="0.25">
      <c r="A840"/>
      <c r="B840"/>
      <c r="C840"/>
      <c r="D840"/>
      <c r="E840"/>
      <c r="F840"/>
      <c r="G840"/>
      <c r="H840"/>
      <c r="I840"/>
      <c r="J840"/>
      <c r="K840"/>
      <c r="L840"/>
      <c r="M840"/>
      <c r="N840"/>
      <c r="O840"/>
      <c r="P840"/>
      <c r="Q840"/>
      <c r="R840"/>
      <c r="S840"/>
      <c r="T840"/>
      <c r="U840"/>
      <c r="V840"/>
      <c r="W840"/>
    </row>
    <row r="841" spans="1:23" x14ac:dyDescent="0.25">
      <c r="A841"/>
      <c r="B841"/>
      <c r="C841"/>
      <c r="D841"/>
      <c r="E841"/>
      <c r="F841"/>
      <c r="G841"/>
      <c r="H841"/>
      <c r="I841"/>
      <c r="J841"/>
      <c r="K841"/>
      <c r="L841"/>
      <c r="M841"/>
      <c r="N841"/>
      <c r="O841"/>
      <c r="P841"/>
      <c r="Q841"/>
      <c r="R841"/>
      <c r="S841"/>
      <c r="T841"/>
      <c r="U841"/>
      <c r="V841"/>
      <c r="W841"/>
    </row>
    <row r="842" spans="1:23" x14ac:dyDescent="0.25">
      <c r="A842"/>
      <c r="B842"/>
      <c r="C842"/>
      <c r="D842"/>
      <c r="E842"/>
      <c r="F842"/>
      <c r="G842"/>
      <c r="H842"/>
      <c r="I842"/>
      <c r="J842"/>
      <c r="K842"/>
      <c r="L842"/>
      <c r="M842"/>
      <c r="N842"/>
      <c r="O842"/>
      <c r="P842"/>
      <c r="Q842"/>
      <c r="R842"/>
      <c r="S842"/>
      <c r="T842"/>
      <c r="U842"/>
      <c r="V842"/>
      <c r="W842"/>
    </row>
    <row r="843" spans="1:23" x14ac:dyDescent="0.25">
      <c r="A843"/>
      <c r="B843"/>
      <c r="C843"/>
      <c r="D843"/>
      <c r="E843"/>
      <c r="F843"/>
      <c r="G843"/>
      <c r="H843"/>
      <c r="I843"/>
      <c r="J843"/>
      <c r="K843"/>
      <c r="L843"/>
      <c r="M843"/>
      <c r="N843"/>
      <c r="O843"/>
      <c r="P843"/>
      <c r="Q843"/>
      <c r="R843"/>
      <c r="S843"/>
      <c r="T843"/>
      <c r="U843"/>
      <c r="V843"/>
      <c r="W843"/>
    </row>
    <row r="844" spans="1:23" x14ac:dyDescent="0.25">
      <c r="A844"/>
      <c r="B844"/>
      <c r="C844"/>
      <c r="D844"/>
      <c r="E844"/>
      <c r="F844"/>
      <c r="G844"/>
      <c r="H844"/>
      <c r="I844"/>
      <c r="J844"/>
      <c r="K844"/>
      <c r="L844"/>
      <c r="M844"/>
      <c r="N844"/>
      <c r="O844"/>
      <c r="P844"/>
      <c r="Q844"/>
      <c r="R844"/>
      <c r="S844"/>
      <c r="T844"/>
      <c r="U844"/>
      <c r="V844"/>
      <c r="W844"/>
    </row>
    <row r="845" spans="1:23" x14ac:dyDescent="0.25">
      <c r="A845"/>
      <c r="B845"/>
      <c r="C845"/>
      <c r="D845"/>
      <c r="E845"/>
      <c r="F845"/>
      <c r="G845"/>
      <c r="H845"/>
      <c r="I845"/>
      <c r="J845"/>
      <c r="K845"/>
      <c r="L845"/>
      <c r="M845"/>
      <c r="N845"/>
      <c r="O845"/>
      <c r="P845"/>
      <c r="Q845"/>
      <c r="R845"/>
      <c r="S845"/>
      <c r="T845"/>
      <c r="U845"/>
      <c r="V845"/>
      <c r="W845"/>
    </row>
    <row r="846" spans="1:23" x14ac:dyDescent="0.25">
      <c r="A846"/>
      <c r="B846"/>
      <c r="C846"/>
      <c r="D846"/>
      <c r="E846"/>
      <c r="F846"/>
      <c r="G846"/>
      <c r="H846"/>
      <c r="I846"/>
      <c r="J846"/>
      <c r="K846"/>
      <c r="L846"/>
      <c r="M846"/>
      <c r="N846"/>
      <c r="O846"/>
      <c r="P846"/>
      <c r="Q846"/>
      <c r="R846"/>
      <c r="S846"/>
      <c r="T846"/>
      <c r="U846"/>
      <c r="V846"/>
      <c r="W846"/>
    </row>
    <row r="847" spans="1:23" x14ac:dyDescent="0.25">
      <c r="A847"/>
      <c r="B847"/>
      <c r="C847"/>
      <c r="D847"/>
      <c r="E847"/>
      <c r="F847"/>
      <c r="G847"/>
      <c r="H847"/>
      <c r="I847"/>
      <c r="J847"/>
      <c r="K847"/>
      <c r="L847"/>
      <c r="M847"/>
      <c r="N847"/>
      <c r="O847"/>
      <c r="P847"/>
      <c r="Q847"/>
      <c r="R847"/>
      <c r="S847"/>
      <c r="T847"/>
      <c r="U847"/>
      <c r="V847"/>
      <c r="W847"/>
    </row>
    <row r="848" spans="1:23" x14ac:dyDescent="0.25">
      <c r="A848"/>
      <c r="B848"/>
      <c r="C848"/>
      <c r="D848"/>
      <c r="E848"/>
      <c r="F848"/>
      <c r="G848"/>
      <c r="H848"/>
      <c r="I848"/>
      <c r="J848"/>
      <c r="K848"/>
      <c r="L848"/>
      <c r="M848"/>
      <c r="N848"/>
      <c r="O848"/>
      <c r="P848"/>
      <c r="Q848"/>
      <c r="R848"/>
      <c r="S848"/>
      <c r="T848"/>
      <c r="U848"/>
      <c r="V848"/>
      <c r="W848"/>
    </row>
    <row r="849" spans="1:23" x14ac:dyDescent="0.25">
      <c r="A849"/>
      <c r="B849"/>
      <c r="C849"/>
      <c r="D849"/>
      <c r="E849"/>
      <c r="F849"/>
      <c r="G849"/>
      <c r="H849"/>
      <c r="I849"/>
      <c r="J849"/>
      <c r="K849"/>
      <c r="L849"/>
      <c r="M849"/>
      <c r="N849"/>
      <c r="O849"/>
      <c r="P849"/>
      <c r="Q849"/>
      <c r="R849"/>
      <c r="S849"/>
      <c r="T849"/>
      <c r="U849"/>
      <c r="V849"/>
      <c r="W849"/>
    </row>
    <row r="850" spans="1:23" x14ac:dyDescent="0.25">
      <c r="A850"/>
      <c r="B850"/>
      <c r="C850"/>
      <c r="D850"/>
      <c r="E850"/>
      <c r="F850"/>
      <c r="G850"/>
      <c r="H850"/>
      <c r="I850"/>
      <c r="J850"/>
      <c r="K850"/>
      <c r="L850"/>
      <c r="M850"/>
      <c r="N850"/>
      <c r="O850"/>
      <c r="P850"/>
      <c r="Q850"/>
      <c r="R850"/>
      <c r="S850"/>
      <c r="T850"/>
      <c r="U850"/>
      <c r="V850"/>
      <c r="W850"/>
    </row>
    <row r="851" spans="1:23" x14ac:dyDescent="0.25">
      <c r="A851"/>
      <c r="B851"/>
      <c r="C851"/>
      <c r="D851"/>
      <c r="E851"/>
      <c r="F851"/>
      <c r="G851"/>
      <c r="H851"/>
      <c r="I851"/>
      <c r="J851"/>
      <c r="K851"/>
      <c r="L851"/>
      <c r="M851"/>
      <c r="N851"/>
      <c r="O851"/>
      <c r="P851"/>
      <c r="Q851"/>
      <c r="R851"/>
      <c r="S851"/>
      <c r="T851"/>
      <c r="U851"/>
      <c r="V851"/>
      <c r="W851"/>
    </row>
    <row r="852" spans="1:23" x14ac:dyDescent="0.25">
      <c r="A852"/>
      <c r="B852"/>
      <c r="C852"/>
      <c r="D852"/>
      <c r="E852"/>
      <c r="F852"/>
      <c r="G852"/>
      <c r="H852"/>
      <c r="I852"/>
      <c r="J852"/>
      <c r="K852"/>
      <c r="L852"/>
      <c r="M852"/>
      <c r="N852"/>
      <c r="O852"/>
      <c r="P852"/>
      <c r="Q852"/>
      <c r="R852"/>
      <c r="S852"/>
      <c r="T852"/>
      <c r="U852"/>
      <c r="V852"/>
      <c r="W852"/>
    </row>
    <row r="853" spans="1:23" x14ac:dyDescent="0.25">
      <c r="A853"/>
      <c r="B853"/>
      <c r="C853"/>
      <c r="D853"/>
      <c r="E853"/>
      <c r="F853"/>
      <c r="G853"/>
      <c r="H853"/>
      <c r="I853"/>
      <c r="J853"/>
      <c r="K853"/>
      <c r="L853"/>
      <c r="M853"/>
      <c r="N853"/>
      <c r="O853"/>
      <c r="P853"/>
      <c r="Q853"/>
      <c r="R853"/>
      <c r="S853"/>
      <c r="T853"/>
      <c r="U853"/>
      <c r="V853"/>
      <c r="W853"/>
    </row>
    <row r="854" spans="1:23" x14ac:dyDescent="0.25">
      <c r="A854"/>
      <c r="B854"/>
      <c r="C854"/>
      <c r="D854"/>
      <c r="E854"/>
      <c r="F854"/>
      <c r="G854"/>
      <c r="H854"/>
      <c r="I854"/>
      <c r="J854"/>
      <c r="K854"/>
      <c r="L854"/>
      <c r="M854"/>
      <c r="N854"/>
      <c r="O854"/>
      <c r="P854"/>
      <c r="Q854"/>
      <c r="R854"/>
      <c r="S854"/>
      <c r="T854"/>
      <c r="U854"/>
      <c r="V854"/>
      <c r="W854"/>
    </row>
    <row r="855" spans="1:23" x14ac:dyDescent="0.25">
      <c r="A855"/>
      <c r="B855"/>
      <c r="C855"/>
      <c r="D855"/>
      <c r="E855"/>
      <c r="F855"/>
      <c r="G855"/>
      <c r="H855"/>
      <c r="I855"/>
      <c r="J855"/>
      <c r="K855"/>
      <c r="L855"/>
      <c r="M855"/>
      <c r="N855"/>
      <c r="O855"/>
      <c r="P855"/>
      <c r="Q855"/>
      <c r="R855"/>
      <c r="S855"/>
      <c r="T855"/>
      <c r="U855"/>
      <c r="V855"/>
      <c r="W855"/>
    </row>
    <row r="856" spans="1:23" x14ac:dyDescent="0.25">
      <c r="A856"/>
      <c r="B856"/>
      <c r="C856"/>
      <c r="D856"/>
      <c r="E856"/>
      <c r="F856"/>
      <c r="G856"/>
      <c r="H856"/>
      <c r="I856"/>
      <c r="J856"/>
      <c r="K856"/>
      <c r="L856"/>
      <c r="M856"/>
      <c r="N856"/>
      <c r="O856"/>
      <c r="P856"/>
      <c r="Q856"/>
      <c r="R856"/>
      <c r="S856"/>
      <c r="T856"/>
      <c r="U856"/>
      <c r="V856"/>
      <c r="W856"/>
    </row>
    <row r="857" spans="1:23" x14ac:dyDescent="0.25">
      <c r="A857"/>
      <c r="B857"/>
      <c r="C857"/>
      <c r="D857"/>
      <c r="E857"/>
      <c r="F857"/>
      <c r="G857"/>
      <c r="H857"/>
      <c r="I857"/>
      <c r="J857"/>
      <c r="K857"/>
      <c r="L857"/>
      <c r="M857"/>
      <c r="N857"/>
      <c r="O857"/>
      <c r="P857"/>
      <c r="Q857"/>
      <c r="R857"/>
      <c r="S857"/>
      <c r="T857"/>
      <c r="U857"/>
      <c r="V857"/>
      <c r="W857"/>
    </row>
    <row r="858" spans="1:23" x14ac:dyDescent="0.25">
      <c r="A858"/>
      <c r="B858"/>
      <c r="C858"/>
      <c r="D858"/>
      <c r="E858"/>
      <c r="F858"/>
      <c r="G858"/>
      <c r="H858"/>
      <c r="I858"/>
      <c r="J858"/>
      <c r="K858"/>
      <c r="L858"/>
      <c r="M858"/>
      <c r="N858"/>
      <c r="O858"/>
      <c r="P858"/>
      <c r="Q858"/>
      <c r="R858"/>
      <c r="S858"/>
      <c r="T858"/>
      <c r="U858"/>
      <c r="V858"/>
      <c r="W858"/>
    </row>
    <row r="859" spans="1:23" x14ac:dyDescent="0.25">
      <c r="A859"/>
      <c r="B859"/>
      <c r="C859"/>
      <c r="D859"/>
      <c r="E859"/>
      <c r="F859"/>
      <c r="G859"/>
      <c r="H859"/>
      <c r="I859"/>
      <c r="J859"/>
      <c r="K859"/>
      <c r="L859"/>
      <c r="M859"/>
      <c r="N859"/>
      <c r="O859"/>
      <c r="P859"/>
      <c r="Q859"/>
      <c r="R859"/>
      <c r="S859"/>
      <c r="T859"/>
      <c r="U859"/>
      <c r="V859"/>
      <c r="W859"/>
    </row>
    <row r="860" spans="1:23" x14ac:dyDescent="0.25">
      <c r="A860"/>
      <c r="B860"/>
      <c r="C860"/>
      <c r="D860"/>
      <c r="E860"/>
      <c r="F860"/>
      <c r="G860"/>
      <c r="H860"/>
      <c r="I860"/>
      <c r="J860"/>
      <c r="K860"/>
      <c r="L860"/>
      <c r="M860"/>
      <c r="N860"/>
      <c r="O860"/>
      <c r="P860"/>
      <c r="Q860"/>
      <c r="R860"/>
      <c r="S860"/>
      <c r="T860"/>
      <c r="U860"/>
      <c r="V860"/>
      <c r="W860"/>
    </row>
    <row r="861" spans="1:23" x14ac:dyDescent="0.25">
      <c r="A861"/>
      <c r="B861"/>
      <c r="C861"/>
      <c r="D861"/>
      <c r="E861"/>
      <c r="F861"/>
      <c r="G861"/>
      <c r="H861"/>
      <c r="I861"/>
      <c r="J861"/>
      <c r="K861"/>
      <c r="L861"/>
      <c r="M861"/>
      <c r="N861"/>
      <c r="O861"/>
      <c r="P861"/>
      <c r="Q861"/>
      <c r="R861"/>
      <c r="S861"/>
      <c r="T861"/>
      <c r="U861"/>
      <c r="V861"/>
      <c r="W861"/>
    </row>
    <row r="862" spans="1:23" x14ac:dyDescent="0.25">
      <c r="A862"/>
      <c r="B862"/>
      <c r="C862"/>
      <c r="D862"/>
      <c r="E862"/>
      <c r="F862"/>
      <c r="G862"/>
      <c r="H862"/>
      <c r="I862"/>
      <c r="J862"/>
      <c r="K862"/>
      <c r="L862"/>
      <c r="M862"/>
      <c r="N862"/>
      <c r="O862"/>
      <c r="P862"/>
      <c r="Q862"/>
      <c r="R862"/>
      <c r="S862"/>
      <c r="T862"/>
      <c r="U862"/>
      <c r="V862"/>
      <c r="W862"/>
    </row>
    <row r="863" spans="1:23" x14ac:dyDescent="0.25">
      <c r="A863"/>
      <c r="B863"/>
      <c r="C863"/>
      <c r="D863"/>
      <c r="E863"/>
      <c r="F863"/>
      <c r="G863"/>
      <c r="H863"/>
      <c r="I863"/>
      <c r="J863"/>
      <c r="K863"/>
      <c r="L863"/>
      <c r="M863"/>
      <c r="N863"/>
      <c r="O863"/>
      <c r="P863"/>
      <c r="Q863"/>
      <c r="R863"/>
      <c r="S863"/>
      <c r="T863"/>
      <c r="U863"/>
      <c r="V863"/>
      <c r="W863"/>
    </row>
    <row r="864" spans="1:23" x14ac:dyDescent="0.25">
      <c r="A864"/>
      <c r="B864"/>
      <c r="C864"/>
      <c r="D864"/>
      <c r="E864"/>
      <c r="F864"/>
      <c r="G864"/>
      <c r="H864"/>
      <c r="I864"/>
      <c r="J864"/>
      <c r="K864"/>
      <c r="L864"/>
      <c r="M864"/>
      <c r="N864"/>
      <c r="O864"/>
      <c r="P864"/>
      <c r="Q864"/>
      <c r="R864"/>
      <c r="S864"/>
      <c r="T864"/>
      <c r="U864"/>
      <c r="V864"/>
      <c r="W864"/>
    </row>
    <row r="865" spans="1:23" x14ac:dyDescent="0.25">
      <c r="A865"/>
      <c r="B865"/>
      <c r="C865"/>
      <c r="D865"/>
      <c r="E865"/>
      <c r="F865"/>
      <c r="G865"/>
      <c r="H865"/>
      <c r="I865"/>
      <c r="J865"/>
      <c r="K865"/>
      <c r="L865"/>
      <c r="M865"/>
      <c r="N865"/>
      <c r="O865"/>
      <c r="P865"/>
      <c r="Q865"/>
      <c r="R865"/>
      <c r="S865"/>
      <c r="T865"/>
      <c r="U865"/>
      <c r="V865"/>
      <c r="W865"/>
    </row>
    <row r="866" spans="1:23" x14ac:dyDescent="0.25">
      <c r="A866"/>
      <c r="B866"/>
      <c r="C866"/>
      <c r="D866"/>
      <c r="E866"/>
      <c r="F866"/>
      <c r="G866"/>
      <c r="H866"/>
      <c r="I866"/>
      <c r="J866"/>
      <c r="K866"/>
      <c r="L866"/>
      <c r="M866"/>
      <c r="N866"/>
      <c r="O866"/>
      <c r="P866"/>
      <c r="Q866"/>
      <c r="R866"/>
      <c r="S866"/>
      <c r="T866"/>
      <c r="U866"/>
      <c r="V866"/>
      <c r="W866"/>
    </row>
    <row r="867" spans="1:23" x14ac:dyDescent="0.25">
      <c r="A867"/>
      <c r="B867"/>
      <c r="C867"/>
      <c r="D867"/>
      <c r="E867"/>
      <c r="F867"/>
      <c r="G867"/>
      <c r="H867"/>
      <c r="I867"/>
      <c r="J867"/>
      <c r="K867"/>
      <c r="L867"/>
      <c r="M867"/>
      <c r="N867"/>
      <c r="O867"/>
      <c r="P867"/>
      <c r="Q867"/>
      <c r="R867"/>
      <c r="S867"/>
      <c r="T867"/>
      <c r="U867"/>
      <c r="V867"/>
      <c r="W867"/>
    </row>
    <row r="868" spans="1:23" x14ac:dyDescent="0.25">
      <c r="A868"/>
      <c r="B868"/>
      <c r="C868"/>
      <c r="D868"/>
      <c r="E868"/>
      <c r="F868"/>
      <c r="G868"/>
      <c r="H868"/>
      <c r="I868"/>
      <c r="J868"/>
      <c r="K868"/>
      <c r="L868"/>
      <c r="M868"/>
      <c r="N868"/>
      <c r="O868"/>
      <c r="P868"/>
      <c r="Q868"/>
      <c r="R868"/>
      <c r="S868"/>
      <c r="T868"/>
      <c r="U868"/>
      <c r="V868"/>
      <c r="W868"/>
    </row>
    <row r="869" spans="1:23" x14ac:dyDescent="0.25">
      <c r="A869"/>
      <c r="B869"/>
      <c r="C869"/>
      <c r="D869"/>
      <c r="E869"/>
      <c r="F869"/>
      <c r="G869"/>
      <c r="H869"/>
      <c r="I869"/>
      <c r="J869"/>
      <c r="K869"/>
      <c r="L869"/>
      <c r="M869"/>
      <c r="N869"/>
      <c r="O869"/>
      <c r="P869"/>
      <c r="Q869"/>
      <c r="R869"/>
      <c r="S869"/>
      <c r="T869"/>
      <c r="U869"/>
      <c r="V869"/>
      <c r="W869"/>
    </row>
    <row r="870" spans="1:23" x14ac:dyDescent="0.25">
      <c r="A870"/>
      <c r="B870"/>
      <c r="C870"/>
      <c r="D870"/>
      <c r="E870"/>
      <c r="F870"/>
      <c r="G870"/>
      <c r="H870"/>
      <c r="I870"/>
      <c r="J870"/>
      <c r="K870"/>
      <c r="L870"/>
      <c r="M870"/>
      <c r="N870"/>
      <c r="O870"/>
      <c r="P870"/>
      <c r="Q870"/>
      <c r="R870"/>
      <c r="S870"/>
      <c r="T870"/>
      <c r="U870"/>
      <c r="V870"/>
      <c r="W870"/>
    </row>
    <row r="871" spans="1:23" x14ac:dyDescent="0.25">
      <c r="A871"/>
      <c r="B871"/>
      <c r="C871"/>
      <c r="D871"/>
      <c r="E871"/>
      <c r="F871"/>
      <c r="G871"/>
      <c r="H871"/>
      <c r="I871"/>
      <c r="J871"/>
      <c r="K871"/>
      <c r="L871"/>
      <c r="M871"/>
      <c r="N871"/>
      <c r="O871"/>
      <c r="P871"/>
      <c r="Q871"/>
      <c r="R871"/>
      <c r="S871"/>
      <c r="T871"/>
      <c r="U871"/>
      <c r="V871"/>
      <c r="W871"/>
    </row>
    <row r="872" spans="1:23" x14ac:dyDescent="0.25">
      <c r="A872"/>
      <c r="B872"/>
      <c r="C872"/>
      <c r="D872"/>
      <c r="E872"/>
      <c r="F872"/>
      <c r="G872"/>
      <c r="H872"/>
      <c r="I872"/>
      <c r="J872"/>
      <c r="K872"/>
      <c r="L872"/>
      <c r="M872"/>
      <c r="N872"/>
      <c r="O872"/>
      <c r="P872"/>
      <c r="Q872"/>
      <c r="R872"/>
      <c r="S872"/>
      <c r="T872"/>
      <c r="U872"/>
      <c r="V872"/>
      <c r="W872"/>
    </row>
    <row r="873" spans="1:23" x14ac:dyDescent="0.25">
      <c r="A873"/>
      <c r="B873"/>
      <c r="C873"/>
      <c r="D873"/>
      <c r="E873"/>
      <c r="F873"/>
      <c r="G873"/>
      <c r="H873"/>
      <c r="I873"/>
      <c r="J873"/>
      <c r="K873"/>
      <c r="L873"/>
      <c r="M873"/>
      <c r="N873"/>
      <c r="O873"/>
      <c r="P873"/>
      <c r="Q873"/>
      <c r="R873"/>
      <c r="S873"/>
      <c r="T873"/>
      <c r="U873"/>
      <c r="V873"/>
      <c r="W873"/>
    </row>
    <row r="874" spans="1:23" x14ac:dyDescent="0.25">
      <c r="A874"/>
      <c r="B874"/>
      <c r="C874"/>
      <c r="D874"/>
      <c r="E874"/>
      <c r="F874"/>
      <c r="G874"/>
      <c r="H874"/>
      <c r="I874"/>
      <c r="J874"/>
      <c r="K874"/>
      <c r="L874"/>
      <c r="M874"/>
      <c r="N874"/>
      <c r="O874"/>
      <c r="P874"/>
      <c r="Q874"/>
      <c r="R874"/>
      <c r="S874"/>
      <c r="T874"/>
      <c r="U874"/>
      <c r="V874"/>
      <c r="W874"/>
    </row>
    <row r="875" spans="1:23" x14ac:dyDescent="0.25">
      <c r="A875"/>
      <c r="B875"/>
      <c r="C875"/>
      <c r="D875"/>
      <c r="E875"/>
      <c r="F875"/>
      <c r="G875"/>
      <c r="H875"/>
      <c r="I875"/>
      <c r="J875"/>
      <c r="K875"/>
      <c r="L875"/>
      <c r="M875"/>
      <c r="N875"/>
      <c r="O875"/>
      <c r="P875"/>
      <c r="Q875"/>
      <c r="R875"/>
      <c r="S875"/>
      <c r="T875"/>
      <c r="U875"/>
      <c r="V875"/>
      <c r="W875"/>
    </row>
    <row r="876" spans="1:23" x14ac:dyDescent="0.25">
      <c r="A876"/>
      <c r="B876"/>
      <c r="C876"/>
      <c r="D876"/>
      <c r="E876"/>
      <c r="F876"/>
      <c r="G876"/>
      <c r="H876"/>
      <c r="I876"/>
      <c r="J876"/>
      <c r="K876"/>
      <c r="L876"/>
      <c r="M876"/>
      <c r="N876"/>
      <c r="O876"/>
      <c r="P876"/>
      <c r="Q876"/>
      <c r="R876"/>
      <c r="S876"/>
      <c r="T876"/>
      <c r="U876"/>
      <c r="V876"/>
      <c r="W876"/>
    </row>
    <row r="877" spans="1:23" x14ac:dyDescent="0.25">
      <c r="A877"/>
      <c r="B877"/>
      <c r="C877"/>
      <c r="D877"/>
      <c r="E877"/>
      <c r="F877"/>
      <c r="G877"/>
      <c r="H877"/>
      <c r="I877"/>
      <c r="J877"/>
      <c r="K877"/>
      <c r="L877"/>
      <c r="M877"/>
      <c r="N877"/>
      <c r="O877"/>
      <c r="P877"/>
      <c r="Q877"/>
      <c r="R877"/>
      <c r="S877"/>
      <c r="T877"/>
      <c r="U877"/>
      <c r="V877"/>
      <c r="W877"/>
    </row>
    <row r="878" spans="1:23" x14ac:dyDescent="0.25">
      <c r="A878"/>
      <c r="B878"/>
      <c r="C878"/>
      <c r="D878"/>
      <c r="E878"/>
      <c r="F878"/>
      <c r="G878"/>
      <c r="H878"/>
      <c r="I878"/>
      <c r="J878"/>
      <c r="K878"/>
      <c r="L878"/>
      <c r="M878"/>
      <c r="N878"/>
      <c r="O878"/>
      <c r="P878"/>
      <c r="Q878"/>
      <c r="R878"/>
      <c r="S878"/>
      <c r="T878"/>
      <c r="U878"/>
      <c r="V878"/>
      <c r="W878"/>
    </row>
    <row r="879" spans="1:23" x14ac:dyDescent="0.25">
      <c r="A879"/>
      <c r="B879"/>
      <c r="C879"/>
      <c r="D879"/>
      <c r="E879"/>
      <c r="F879"/>
      <c r="G879"/>
      <c r="H879"/>
      <c r="I879"/>
      <c r="J879"/>
      <c r="K879"/>
      <c r="L879"/>
      <c r="M879"/>
      <c r="N879"/>
      <c r="O879"/>
      <c r="P879"/>
      <c r="Q879"/>
      <c r="R879"/>
      <c r="S879"/>
      <c r="T879"/>
      <c r="U879"/>
      <c r="V879"/>
      <c r="W879"/>
    </row>
    <row r="880" spans="1:23" x14ac:dyDescent="0.25">
      <c r="A880"/>
      <c r="B880"/>
      <c r="C880"/>
      <c r="D880"/>
      <c r="E880"/>
      <c r="F880"/>
      <c r="G880"/>
      <c r="H880"/>
      <c r="I880"/>
      <c r="J880"/>
      <c r="K880"/>
      <c r="L880"/>
      <c r="M880"/>
      <c r="N880"/>
      <c r="O880"/>
      <c r="P880"/>
      <c r="Q880"/>
      <c r="R880"/>
      <c r="S880"/>
      <c r="T880"/>
      <c r="U880"/>
      <c r="V880"/>
      <c r="W880"/>
    </row>
    <row r="881" spans="1:23" x14ac:dyDescent="0.25">
      <c r="A881"/>
      <c r="B881"/>
      <c r="C881"/>
      <c r="D881"/>
      <c r="E881"/>
      <c r="F881"/>
      <c r="G881"/>
      <c r="H881"/>
      <c r="I881"/>
      <c r="J881"/>
      <c r="K881"/>
      <c r="L881"/>
      <c r="M881"/>
      <c r="N881"/>
      <c r="O881"/>
      <c r="P881"/>
      <c r="Q881"/>
      <c r="R881"/>
      <c r="S881"/>
      <c r="T881"/>
      <c r="U881"/>
      <c r="V881"/>
      <c r="W881"/>
    </row>
    <row r="882" spans="1:23" x14ac:dyDescent="0.25">
      <c r="A882"/>
      <c r="B882"/>
      <c r="C882"/>
      <c r="D882"/>
      <c r="E882"/>
      <c r="F882"/>
      <c r="G882"/>
      <c r="H882"/>
      <c r="I882"/>
      <c r="J882"/>
      <c r="K882"/>
      <c r="L882"/>
      <c r="M882"/>
      <c r="N882"/>
      <c r="O882"/>
      <c r="P882"/>
      <c r="Q882"/>
      <c r="R882"/>
      <c r="S882"/>
      <c r="T882"/>
      <c r="U882"/>
      <c r="V882"/>
      <c r="W882"/>
    </row>
    <row r="883" spans="1:23" x14ac:dyDescent="0.25">
      <c r="A883"/>
      <c r="B883"/>
      <c r="C883"/>
      <c r="D883"/>
      <c r="E883"/>
      <c r="F883"/>
      <c r="G883"/>
      <c r="H883"/>
      <c r="I883"/>
      <c r="J883"/>
      <c r="K883"/>
      <c r="L883"/>
      <c r="M883"/>
      <c r="N883"/>
      <c r="O883"/>
      <c r="P883"/>
      <c r="Q883"/>
      <c r="R883"/>
      <c r="S883"/>
      <c r="T883"/>
      <c r="U883"/>
      <c r="V883"/>
      <c r="W883"/>
    </row>
    <row r="884" spans="1:23" x14ac:dyDescent="0.25">
      <c r="A884"/>
      <c r="B884"/>
      <c r="C884"/>
      <c r="D884"/>
      <c r="E884"/>
      <c r="F884"/>
      <c r="G884"/>
      <c r="H884"/>
      <c r="I884"/>
      <c r="J884"/>
      <c r="K884"/>
      <c r="L884"/>
      <c r="M884"/>
      <c r="N884"/>
      <c r="O884"/>
      <c r="P884"/>
      <c r="Q884"/>
      <c r="R884"/>
      <c r="S884"/>
      <c r="T884"/>
      <c r="U884"/>
      <c r="V884"/>
      <c r="W884"/>
    </row>
    <row r="885" spans="1:23" x14ac:dyDescent="0.25">
      <c r="A885"/>
      <c r="B885"/>
      <c r="C885"/>
      <c r="D885"/>
      <c r="E885"/>
      <c r="F885"/>
      <c r="G885"/>
      <c r="H885"/>
      <c r="I885"/>
      <c r="J885"/>
      <c r="K885"/>
      <c r="L885"/>
      <c r="M885"/>
      <c r="N885"/>
      <c r="O885"/>
      <c r="P885"/>
      <c r="Q885"/>
      <c r="R885"/>
      <c r="S885"/>
      <c r="T885"/>
      <c r="U885"/>
      <c r="V885"/>
      <c r="W885"/>
    </row>
    <row r="886" spans="1:23" x14ac:dyDescent="0.25">
      <c r="A886"/>
      <c r="B886"/>
      <c r="C886"/>
      <c r="D886"/>
      <c r="E886"/>
      <c r="F886"/>
      <c r="G886"/>
      <c r="H886"/>
      <c r="I886"/>
      <c r="J886"/>
      <c r="K886"/>
      <c r="L886"/>
      <c r="M886"/>
      <c r="N886"/>
      <c r="O886"/>
      <c r="P886"/>
      <c r="Q886"/>
      <c r="R886"/>
      <c r="S886"/>
      <c r="T886"/>
      <c r="U886"/>
      <c r="V886"/>
      <c r="W886"/>
    </row>
    <row r="887" spans="1:23" x14ac:dyDescent="0.25">
      <c r="A887"/>
      <c r="B887"/>
      <c r="C887"/>
      <c r="D887"/>
      <c r="E887"/>
      <c r="F887"/>
      <c r="G887"/>
      <c r="H887"/>
      <c r="I887"/>
      <c r="J887"/>
      <c r="K887"/>
      <c r="L887"/>
      <c r="M887"/>
      <c r="N887"/>
      <c r="O887"/>
      <c r="P887"/>
      <c r="Q887"/>
      <c r="R887"/>
      <c r="S887"/>
      <c r="T887"/>
      <c r="U887"/>
      <c r="V887"/>
      <c r="W887"/>
    </row>
    <row r="888" spans="1:23" x14ac:dyDescent="0.25">
      <c r="A888"/>
      <c r="B888"/>
      <c r="C888"/>
      <c r="D888"/>
      <c r="E888"/>
      <c r="F888"/>
      <c r="G888"/>
      <c r="H888"/>
      <c r="I888"/>
      <c r="J888"/>
      <c r="K888"/>
      <c r="L888"/>
      <c r="M888"/>
      <c r="N888"/>
      <c r="O888"/>
      <c r="P888"/>
      <c r="Q888"/>
      <c r="R888"/>
      <c r="S888"/>
      <c r="T888"/>
      <c r="U888"/>
      <c r="V888"/>
      <c r="W888"/>
    </row>
    <row r="889" spans="1:23" x14ac:dyDescent="0.25">
      <c r="A889"/>
      <c r="B889"/>
      <c r="C889"/>
      <c r="D889"/>
      <c r="E889"/>
      <c r="F889"/>
      <c r="G889"/>
      <c r="H889"/>
      <c r="I889"/>
      <c r="J889"/>
      <c r="K889"/>
      <c r="L889"/>
      <c r="M889"/>
      <c r="N889"/>
      <c r="O889"/>
      <c r="P889"/>
      <c r="Q889"/>
      <c r="R889"/>
      <c r="S889"/>
      <c r="T889"/>
      <c r="U889"/>
      <c r="V889"/>
      <c r="W889"/>
    </row>
    <row r="890" spans="1:23" x14ac:dyDescent="0.25">
      <c r="A890"/>
      <c r="B890"/>
      <c r="C890"/>
      <c r="D890"/>
      <c r="E890"/>
      <c r="F890"/>
      <c r="G890"/>
      <c r="H890"/>
      <c r="I890"/>
      <c r="J890"/>
      <c r="K890"/>
      <c r="L890"/>
      <c r="M890"/>
      <c r="N890"/>
      <c r="O890"/>
      <c r="P890"/>
      <c r="Q890"/>
      <c r="R890"/>
      <c r="S890"/>
      <c r="T890"/>
      <c r="U890"/>
      <c r="V890"/>
      <c r="W890"/>
    </row>
    <row r="891" spans="1:23" x14ac:dyDescent="0.25">
      <c r="A891"/>
      <c r="B891"/>
      <c r="C891"/>
      <c r="D891"/>
      <c r="E891"/>
      <c r="F891"/>
      <c r="G891"/>
      <c r="H891"/>
      <c r="I891"/>
      <c r="J891"/>
      <c r="K891"/>
      <c r="L891"/>
      <c r="M891"/>
      <c r="N891"/>
      <c r="O891"/>
      <c r="P891"/>
      <c r="Q891"/>
      <c r="R891"/>
      <c r="S891"/>
      <c r="T891"/>
      <c r="U891"/>
      <c r="V891"/>
      <c r="W891"/>
    </row>
    <row r="892" spans="1:23" x14ac:dyDescent="0.25">
      <c r="A892"/>
      <c r="B892"/>
      <c r="C892"/>
      <c r="D892"/>
      <c r="E892"/>
      <c r="F892"/>
      <c r="G892"/>
      <c r="H892"/>
      <c r="I892"/>
      <c r="J892"/>
      <c r="K892"/>
      <c r="L892"/>
      <c r="M892"/>
      <c r="N892"/>
      <c r="O892"/>
      <c r="P892"/>
      <c r="Q892"/>
      <c r="R892"/>
      <c r="S892"/>
      <c r="T892"/>
      <c r="U892"/>
      <c r="V892"/>
      <c r="W892"/>
    </row>
    <row r="893" spans="1:23" x14ac:dyDescent="0.25">
      <c r="A893"/>
      <c r="B893"/>
      <c r="C893"/>
      <c r="D893"/>
      <c r="E893"/>
      <c r="F893"/>
      <c r="G893"/>
      <c r="H893"/>
      <c r="I893"/>
      <c r="J893"/>
      <c r="K893"/>
      <c r="L893"/>
      <c r="M893"/>
      <c r="N893"/>
      <c r="O893"/>
      <c r="P893"/>
      <c r="Q893"/>
      <c r="R893"/>
      <c r="S893"/>
      <c r="T893"/>
      <c r="U893"/>
      <c r="V893"/>
      <c r="W893"/>
    </row>
    <row r="894" spans="1:23" x14ac:dyDescent="0.25">
      <c r="A894"/>
      <c r="B894"/>
      <c r="C894"/>
      <c r="D894"/>
      <c r="E894"/>
      <c r="F894"/>
      <c r="G894"/>
      <c r="H894"/>
      <c r="I894"/>
      <c r="J894"/>
      <c r="K894"/>
      <c r="L894"/>
      <c r="M894"/>
      <c r="N894"/>
      <c r="O894"/>
      <c r="P894"/>
      <c r="Q894"/>
      <c r="R894"/>
      <c r="S894"/>
      <c r="T894"/>
      <c r="U894"/>
      <c r="V894"/>
      <c r="W894"/>
    </row>
    <row r="895" spans="1:23" x14ac:dyDescent="0.25">
      <c r="A895"/>
      <c r="B895"/>
      <c r="C895"/>
      <c r="D895"/>
      <c r="E895"/>
      <c r="F895"/>
      <c r="G895"/>
      <c r="H895"/>
      <c r="I895"/>
      <c r="J895"/>
      <c r="K895"/>
      <c r="L895"/>
      <c r="M895"/>
      <c r="N895"/>
      <c r="O895"/>
      <c r="P895"/>
      <c r="Q895"/>
      <c r="R895"/>
      <c r="S895"/>
      <c r="T895"/>
      <c r="U895"/>
      <c r="V895"/>
      <c r="W895"/>
    </row>
    <row r="896" spans="1:23" x14ac:dyDescent="0.25">
      <c r="A896"/>
      <c r="B896"/>
      <c r="C896"/>
      <c r="D896"/>
      <c r="E896"/>
      <c r="F896"/>
      <c r="G896"/>
      <c r="H896"/>
      <c r="I896"/>
      <c r="J896"/>
      <c r="K896"/>
      <c r="L896"/>
      <c r="M896"/>
      <c r="N896"/>
      <c r="O896"/>
      <c r="P896"/>
      <c r="Q896"/>
      <c r="R896"/>
      <c r="S896"/>
      <c r="T896"/>
      <c r="U896"/>
      <c r="V896"/>
      <c r="W896"/>
    </row>
    <row r="897" spans="1:23" x14ac:dyDescent="0.25">
      <c r="A897"/>
      <c r="B897"/>
      <c r="C897"/>
      <c r="D897"/>
      <c r="E897"/>
      <c r="F897"/>
      <c r="G897"/>
      <c r="H897"/>
      <c r="I897"/>
      <c r="J897"/>
      <c r="K897"/>
      <c r="L897"/>
      <c r="M897"/>
      <c r="N897"/>
      <c r="O897"/>
      <c r="P897"/>
      <c r="Q897"/>
      <c r="R897"/>
      <c r="S897"/>
      <c r="T897"/>
      <c r="U897"/>
      <c r="V897"/>
      <c r="W897"/>
    </row>
    <row r="898" spans="1:23" x14ac:dyDescent="0.25">
      <c r="A898"/>
      <c r="B898"/>
      <c r="C898"/>
      <c r="D898"/>
      <c r="E898"/>
      <c r="F898"/>
      <c r="G898"/>
      <c r="H898"/>
      <c r="I898"/>
      <c r="J898"/>
      <c r="K898"/>
      <c r="L898"/>
      <c r="M898"/>
      <c r="N898"/>
      <c r="O898"/>
      <c r="P898"/>
      <c r="Q898"/>
      <c r="R898"/>
      <c r="S898"/>
      <c r="T898"/>
      <c r="U898"/>
      <c r="V898"/>
      <c r="W898"/>
    </row>
    <row r="899" spans="1:23" x14ac:dyDescent="0.25">
      <c r="A899"/>
      <c r="B899"/>
      <c r="C899"/>
      <c r="D899"/>
      <c r="E899"/>
      <c r="F899"/>
      <c r="G899"/>
      <c r="H899"/>
      <c r="I899"/>
      <c r="J899"/>
      <c r="K899"/>
      <c r="L899"/>
      <c r="M899"/>
      <c r="N899"/>
      <c r="O899"/>
      <c r="P899"/>
      <c r="Q899"/>
      <c r="R899"/>
      <c r="S899"/>
      <c r="T899"/>
      <c r="U899"/>
      <c r="V899"/>
      <c r="W899"/>
    </row>
    <row r="900" spans="1:23" x14ac:dyDescent="0.25">
      <c r="A900"/>
      <c r="B900"/>
      <c r="C900"/>
      <c r="D900"/>
      <c r="E900"/>
      <c r="F900"/>
      <c r="G900"/>
      <c r="H900"/>
      <c r="I900"/>
      <c r="J900"/>
      <c r="K900"/>
      <c r="L900"/>
      <c r="M900"/>
      <c r="N900"/>
      <c r="O900"/>
      <c r="P900"/>
      <c r="Q900"/>
      <c r="R900"/>
      <c r="S900"/>
      <c r="T900"/>
      <c r="U900"/>
      <c r="V900"/>
      <c r="W900"/>
    </row>
    <row r="901" spans="1:23" x14ac:dyDescent="0.25">
      <c r="A901"/>
      <c r="B901"/>
      <c r="C901"/>
      <c r="D901"/>
      <c r="E901"/>
      <c r="F901"/>
      <c r="G901"/>
      <c r="H901"/>
      <c r="I901"/>
      <c r="J901"/>
      <c r="K901"/>
      <c r="L901"/>
      <c r="M901"/>
      <c r="N901"/>
      <c r="O901"/>
      <c r="P901"/>
      <c r="Q901"/>
      <c r="R901"/>
      <c r="S901"/>
      <c r="T901"/>
      <c r="U901"/>
      <c r="V901"/>
      <c r="W901"/>
    </row>
    <row r="902" spans="1:23" x14ac:dyDescent="0.25">
      <c r="A902"/>
      <c r="B902"/>
      <c r="C902"/>
      <c r="D902"/>
      <c r="E902"/>
      <c r="F902"/>
      <c r="G902"/>
      <c r="H902"/>
      <c r="I902"/>
      <c r="J902"/>
      <c r="K902"/>
      <c r="L902"/>
      <c r="M902"/>
      <c r="N902"/>
      <c r="O902"/>
      <c r="P902"/>
      <c r="Q902"/>
      <c r="R902"/>
      <c r="S902"/>
      <c r="T902"/>
      <c r="U902"/>
      <c r="V902"/>
      <c r="W902"/>
    </row>
    <row r="903" spans="1:23" x14ac:dyDescent="0.25">
      <c r="A903"/>
      <c r="B903"/>
      <c r="C903"/>
      <c r="D903"/>
      <c r="E903"/>
      <c r="F903"/>
      <c r="G903"/>
      <c r="H903"/>
      <c r="I903"/>
      <c r="J903"/>
      <c r="K903"/>
      <c r="L903"/>
      <c r="M903"/>
      <c r="N903"/>
      <c r="O903"/>
      <c r="P903"/>
      <c r="Q903"/>
      <c r="R903"/>
      <c r="S903"/>
      <c r="T903"/>
      <c r="U903"/>
      <c r="V903"/>
      <c r="W903"/>
    </row>
    <row r="904" spans="1:23" x14ac:dyDescent="0.25">
      <c r="A904"/>
      <c r="B904"/>
      <c r="C904"/>
      <c r="D904"/>
      <c r="E904"/>
      <c r="F904"/>
      <c r="G904"/>
      <c r="H904"/>
      <c r="I904"/>
      <c r="J904"/>
      <c r="K904"/>
      <c r="L904"/>
      <c r="M904"/>
      <c r="N904"/>
      <c r="O904"/>
      <c r="P904"/>
      <c r="Q904"/>
      <c r="R904"/>
      <c r="S904"/>
      <c r="T904"/>
      <c r="U904"/>
      <c r="V904"/>
      <c r="W904"/>
    </row>
    <row r="905" spans="1:23" x14ac:dyDescent="0.25">
      <c r="A905"/>
      <c r="B905"/>
      <c r="C905"/>
      <c r="D905"/>
      <c r="E905"/>
      <c r="F905"/>
      <c r="G905"/>
      <c r="H905"/>
      <c r="I905"/>
      <c r="J905"/>
      <c r="K905"/>
      <c r="L905"/>
      <c r="M905"/>
      <c r="N905"/>
      <c r="O905"/>
      <c r="P905"/>
      <c r="Q905"/>
      <c r="R905"/>
      <c r="S905"/>
      <c r="T905"/>
      <c r="U905"/>
      <c r="V905"/>
      <c r="W905"/>
    </row>
    <row r="906" spans="1:23" x14ac:dyDescent="0.25">
      <c r="A906"/>
      <c r="B906"/>
      <c r="C906"/>
      <c r="D906"/>
      <c r="E906"/>
      <c r="F906"/>
      <c r="G906"/>
      <c r="H906"/>
      <c r="I906"/>
      <c r="J906"/>
      <c r="K906"/>
      <c r="L906"/>
      <c r="M906"/>
      <c r="N906"/>
      <c r="O906"/>
      <c r="P906"/>
      <c r="Q906"/>
      <c r="R906"/>
      <c r="S906"/>
      <c r="T906"/>
      <c r="U906"/>
      <c r="V906"/>
      <c r="W906"/>
    </row>
    <row r="907" spans="1:23" x14ac:dyDescent="0.25">
      <c r="A907"/>
      <c r="B907"/>
      <c r="C907"/>
      <c r="D907"/>
      <c r="E907"/>
      <c r="F907"/>
      <c r="G907"/>
      <c r="H907"/>
      <c r="I907"/>
      <c r="J907"/>
      <c r="K907"/>
      <c r="L907"/>
      <c r="M907"/>
      <c r="N907"/>
      <c r="O907"/>
      <c r="P907"/>
      <c r="Q907"/>
      <c r="R907"/>
      <c r="S907"/>
      <c r="T907"/>
      <c r="U907"/>
      <c r="V907"/>
      <c r="W907"/>
    </row>
    <row r="908" spans="1:23" x14ac:dyDescent="0.25">
      <c r="A908"/>
      <c r="B908"/>
      <c r="C908"/>
      <c r="D908"/>
      <c r="E908"/>
      <c r="F908"/>
      <c r="G908"/>
      <c r="H908"/>
      <c r="I908"/>
      <c r="J908"/>
      <c r="K908"/>
      <c r="L908"/>
      <c r="M908"/>
      <c r="N908"/>
      <c r="O908"/>
      <c r="P908"/>
      <c r="Q908"/>
      <c r="R908"/>
      <c r="S908"/>
      <c r="T908"/>
      <c r="U908"/>
      <c r="V908"/>
      <c r="W908"/>
    </row>
    <row r="909" spans="1:23" x14ac:dyDescent="0.25">
      <c r="A909"/>
      <c r="B909"/>
      <c r="C909"/>
      <c r="D909"/>
      <c r="E909"/>
      <c r="F909"/>
      <c r="G909"/>
      <c r="H909"/>
      <c r="I909"/>
      <c r="J909"/>
      <c r="K909"/>
      <c r="L909"/>
      <c r="M909"/>
      <c r="N909"/>
      <c r="O909"/>
      <c r="P909"/>
      <c r="Q909"/>
      <c r="R909"/>
      <c r="S909"/>
      <c r="T909"/>
      <c r="U909"/>
      <c r="V909"/>
      <c r="W909"/>
    </row>
    <row r="910" spans="1:23" x14ac:dyDescent="0.25">
      <c r="A910"/>
      <c r="B910"/>
      <c r="C910"/>
      <c r="D910"/>
      <c r="E910"/>
      <c r="F910"/>
      <c r="G910"/>
      <c r="H910"/>
      <c r="I910"/>
      <c r="J910"/>
      <c r="K910"/>
      <c r="L910"/>
      <c r="M910"/>
      <c r="N910"/>
      <c r="O910"/>
      <c r="P910"/>
      <c r="Q910"/>
      <c r="R910"/>
      <c r="S910"/>
      <c r="T910"/>
      <c r="U910"/>
      <c r="V910"/>
      <c r="W910"/>
    </row>
    <row r="911" spans="1:23" x14ac:dyDescent="0.25">
      <c r="A911"/>
      <c r="B911"/>
      <c r="C911"/>
      <c r="D911"/>
      <c r="E911"/>
      <c r="F911"/>
      <c r="G911"/>
      <c r="H911"/>
      <c r="I911"/>
      <c r="J911"/>
      <c r="K911"/>
      <c r="L911"/>
      <c r="M911"/>
      <c r="N911"/>
      <c r="O911"/>
      <c r="P911"/>
      <c r="Q911"/>
      <c r="R911"/>
      <c r="S911"/>
      <c r="T911"/>
      <c r="U911"/>
      <c r="V911"/>
      <c r="W911"/>
    </row>
    <row r="912" spans="1:23" x14ac:dyDescent="0.25">
      <c r="A912"/>
      <c r="B912"/>
      <c r="C912"/>
      <c r="D912"/>
      <c r="E912"/>
      <c r="F912"/>
      <c r="G912"/>
      <c r="H912"/>
      <c r="I912"/>
      <c r="J912"/>
      <c r="K912"/>
      <c r="L912"/>
      <c r="M912"/>
      <c r="N912"/>
      <c r="O912"/>
      <c r="P912"/>
      <c r="Q912"/>
      <c r="R912"/>
      <c r="S912"/>
      <c r="T912"/>
      <c r="U912"/>
      <c r="V912"/>
      <c r="W912"/>
    </row>
    <row r="913" spans="1:23" x14ac:dyDescent="0.25">
      <c r="A913"/>
      <c r="B913"/>
      <c r="C913"/>
      <c r="D913"/>
      <c r="E913"/>
      <c r="F913"/>
      <c r="G913"/>
      <c r="H913"/>
      <c r="I913"/>
      <c r="J913"/>
      <c r="K913"/>
      <c r="L913"/>
      <c r="M913"/>
      <c r="N913"/>
      <c r="O913"/>
      <c r="P913"/>
      <c r="Q913"/>
      <c r="R913"/>
      <c r="S913"/>
      <c r="T913"/>
      <c r="U913"/>
      <c r="V913"/>
      <c r="W913"/>
    </row>
    <row r="914" spans="1:23" x14ac:dyDescent="0.25">
      <c r="A914"/>
      <c r="B914"/>
      <c r="C914"/>
      <c r="D914"/>
      <c r="E914"/>
      <c r="F914"/>
      <c r="G914"/>
      <c r="H914"/>
      <c r="I914"/>
      <c r="J914"/>
      <c r="K914"/>
      <c r="L914"/>
      <c r="M914"/>
      <c r="N914"/>
      <c r="O914"/>
      <c r="P914"/>
      <c r="Q914"/>
      <c r="R914"/>
      <c r="S914"/>
      <c r="T914"/>
      <c r="U914"/>
      <c r="V914"/>
      <c r="W914"/>
    </row>
    <row r="915" spans="1:23" x14ac:dyDescent="0.25">
      <c r="A915"/>
      <c r="B915"/>
      <c r="C915"/>
      <c r="D915"/>
      <c r="E915"/>
      <c r="F915"/>
      <c r="G915"/>
      <c r="H915"/>
      <c r="I915"/>
      <c r="J915"/>
      <c r="K915"/>
      <c r="L915"/>
      <c r="M915"/>
      <c r="N915"/>
      <c r="O915"/>
      <c r="P915"/>
      <c r="Q915"/>
      <c r="R915"/>
      <c r="S915"/>
      <c r="T915"/>
      <c r="U915"/>
      <c r="V915"/>
      <c r="W915"/>
    </row>
    <row r="916" spans="1:23" x14ac:dyDescent="0.25">
      <c r="A916"/>
      <c r="B916"/>
      <c r="C916"/>
      <c r="D916"/>
      <c r="E916"/>
      <c r="F916"/>
      <c r="G916"/>
      <c r="H916"/>
      <c r="I916"/>
      <c r="J916"/>
      <c r="K916"/>
      <c r="L916"/>
      <c r="M916"/>
      <c r="N916"/>
      <c r="O916"/>
      <c r="P916"/>
      <c r="Q916"/>
      <c r="R916"/>
      <c r="S916"/>
      <c r="T916"/>
      <c r="U916"/>
      <c r="V916"/>
      <c r="W916"/>
    </row>
    <row r="917" spans="1:23" x14ac:dyDescent="0.25">
      <c r="A917"/>
      <c r="B917"/>
      <c r="C917"/>
      <c r="D917"/>
      <c r="E917"/>
      <c r="F917"/>
      <c r="G917"/>
      <c r="H917"/>
      <c r="I917"/>
      <c r="J917"/>
      <c r="K917"/>
      <c r="L917"/>
      <c r="M917"/>
      <c r="N917"/>
      <c r="O917"/>
      <c r="P917"/>
      <c r="Q917"/>
      <c r="R917"/>
      <c r="S917"/>
      <c r="T917"/>
      <c r="U917"/>
      <c r="V917"/>
      <c r="W917"/>
    </row>
    <row r="918" spans="1:23" x14ac:dyDescent="0.25">
      <c r="A918"/>
      <c r="B918"/>
      <c r="C918"/>
      <c r="D918"/>
      <c r="E918"/>
      <c r="F918"/>
      <c r="G918"/>
      <c r="H918"/>
      <c r="I918"/>
      <c r="J918"/>
      <c r="K918"/>
      <c r="L918"/>
      <c r="M918"/>
      <c r="N918"/>
      <c r="O918"/>
      <c r="P918"/>
      <c r="Q918"/>
      <c r="R918"/>
      <c r="S918"/>
      <c r="T918"/>
      <c r="U918"/>
      <c r="V918"/>
      <c r="W918"/>
    </row>
    <row r="919" spans="1:23" x14ac:dyDescent="0.25">
      <c r="A919"/>
      <c r="B919"/>
      <c r="C919"/>
      <c r="D919"/>
      <c r="E919"/>
      <c r="F919"/>
      <c r="G919"/>
      <c r="H919"/>
      <c r="I919"/>
      <c r="J919"/>
      <c r="K919"/>
      <c r="L919"/>
      <c r="M919"/>
      <c r="N919"/>
      <c r="O919"/>
      <c r="P919"/>
      <c r="Q919"/>
      <c r="R919"/>
      <c r="S919"/>
      <c r="T919"/>
      <c r="U919"/>
      <c r="V919"/>
      <c r="W919"/>
    </row>
    <row r="920" spans="1:23" x14ac:dyDescent="0.25">
      <c r="A920"/>
      <c r="B920"/>
      <c r="C920"/>
      <c r="D920"/>
      <c r="E920"/>
      <c r="F920"/>
      <c r="G920"/>
      <c r="H920"/>
      <c r="I920"/>
      <c r="J920"/>
      <c r="K920"/>
      <c r="L920"/>
      <c r="M920"/>
      <c r="N920"/>
      <c r="O920"/>
      <c r="P920"/>
      <c r="Q920"/>
      <c r="R920"/>
      <c r="S920"/>
      <c r="T920"/>
      <c r="U920"/>
      <c r="V920"/>
      <c r="W920"/>
    </row>
    <row r="921" spans="1:23" x14ac:dyDescent="0.25">
      <c r="A921"/>
      <c r="B921"/>
      <c r="C921"/>
      <c r="D921"/>
      <c r="E921"/>
      <c r="F921"/>
      <c r="G921"/>
      <c r="H921"/>
      <c r="I921"/>
      <c r="J921"/>
      <c r="K921"/>
      <c r="L921"/>
      <c r="M921"/>
      <c r="N921"/>
      <c r="O921"/>
      <c r="P921"/>
      <c r="Q921"/>
      <c r="R921"/>
      <c r="S921"/>
      <c r="T921"/>
      <c r="U921"/>
      <c r="V921"/>
      <c r="W921"/>
    </row>
    <row r="922" spans="1:23" x14ac:dyDescent="0.25">
      <c r="A922"/>
      <c r="B922"/>
      <c r="C922"/>
      <c r="D922"/>
      <c r="E922"/>
      <c r="F922"/>
      <c r="G922"/>
      <c r="H922"/>
      <c r="I922"/>
      <c r="J922"/>
      <c r="K922"/>
      <c r="L922"/>
      <c r="M922"/>
      <c r="N922"/>
      <c r="O922"/>
      <c r="P922"/>
      <c r="Q922"/>
      <c r="R922"/>
      <c r="S922"/>
      <c r="T922"/>
      <c r="U922"/>
      <c r="V922"/>
      <c r="W922"/>
    </row>
    <row r="923" spans="1:23" x14ac:dyDescent="0.25">
      <c r="A923"/>
      <c r="B923"/>
      <c r="C923"/>
      <c r="D923"/>
      <c r="E923"/>
      <c r="F923"/>
      <c r="G923"/>
      <c r="H923"/>
      <c r="I923"/>
      <c r="J923"/>
      <c r="K923"/>
      <c r="L923"/>
      <c r="M923"/>
      <c r="N923"/>
      <c r="O923"/>
      <c r="P923"/>
      <c r="Q923"/>
      <c r="R923"/>
      <c r="S923"/>
      <c r="T923"/>
      <c r="U923"/>
      <c r="V923"/>
      <c r="W923"/>
    </row>
    <row r="924" spans="1:23" x14ac:dyDescent="0.25">
      <c r="A924"/>
      <c r="B924"/>
      <c r="C924"/>
      <c r="D924"/>
      <c r="E924"/>
      <c r="F924"/>
      <c r="G924"/>
      <c r="H924"/>
      <c r="I924"/>
      <c r="J924"/>
      <c r="K924"/>
      <c r="L924"/>
      <c r="M924"/>
      <c r="N924"/>
      <c r="O924"/>
      <c r="P924"/>
      <c r="Q924"/>
      <c r="R924"/>
      <c r="S924"/>
      <c r="T924"/>
      <c r="U924"/>
      <c r="V924"/>
      <c r="W924"/>
    </row>
    <row r="925" spans="1:23" x14ac:dyDescent="0.25">
      <c r="A925"/>
      <c r="B925"/>
      <c r="C925"/>
      <c r="D925"/>
      <c r="E925"/>
      <c r="F925"/>
      <c r="G925"/>
      <c r="H925"/>
      <c r="I925"/>
      <c r="J925"/>
      <c r="K925"/>
      <c r="L925"/>
      <c r="M925"/>
      <c r="N925"/>
      <c r="O925"/>
      <c r="P925"/>
      <c r="Q925"/>
      <c r="R925"/>
      <c r="S925"/>
      <c r="T925"/>
      <c r="U925"/>
      <c r="V925"/>
      <c r="W925"/>
    </row>
    <row r="926" spans="1:23" x14ac:dyDescent="0.25">
      <c r="A926"/>
      <c r="B926"/>
      <c r="C926"/>
      <c r="D926"/>
      <c r="E926"/>
      <c r="F926"/>
      <c r="G926"/>
      <c r="H926"/>
      <c r="I926"/>
      <c r="J926"/>
      <c r="K926"/>
      <c r="L926"/>
      <c r="M926"/>
      <c r="N926"/>
      <c r="O926"/>
      <c r="P926"/>
      <c r="Q926"/>
      <c r="R926"/>
      <c r="S926"/>
      <c r="T926"/>
      <c r="U926"/>
      <c r="V926"/>
      <c r="W926"/>
    </row>
    <row r="927" spans="1:23" x14ac:dyDescent="0.25">
      <c r="A927"/>
      <c r="B927"/>
      <c r="C927"/>
      <c r="D927"/>
      <c r="E927"/>
      <c r="F927"/>
      <c r="G927"/>
      <c r="H927"/>
      <c r="I927"/>
      <c r="J927"/>
      <c r="K927"/>
      <c r="L927"/>
      <c r="M927"/>
      <c r="N927"/>
      <c r="O927"/>
      <c r="P927"/>
      <c r="Q927"/>
      <c r="R927"/>
      <c r="S927"/>
      <c r="T927"/>
      <c r="U927"/>
      <c r="V927"/>
      <c r="W927"/>
    </row>
    <row r="928" spans="1:23" x14ac:dyDescent="0.25">
      <c r="A928"/>
      <c r="B928"/>
      <c r="C928"/>
      <c r="D928"/>
      <c r="E928"/>
      <c r="F928"/>
      <c r="G928"/>
      <c r="H928"/>
      <c r="I928"/>
      <c r="J928"/>
      <c r="K928"/>
      <c r="L928"/>
      <c r="M928"/>
      <c r="N928"/>
      <c r="O928"/>
      <c r="P928"/>
      <c r="Q928"/>
      <c r="R928"/>
      <c r="S928"/>
      <c r="T928"/>
      <c r="U928"/>
      <c r="V928"/>
      <c r="W928"/>
    </row>
    <row r="929" spans="1:23" x14ac:dyDescent="0.25">
      <c r="A929"/>
      <c r="B929"/>
      <c r="C929"/>
      <c r="D929"/>
      <c r="E929"/>
      <c r="F929"/>
      <c r="G929"/>
      <c r="H929"/>
      <c r="I929"/>
      <c r="J929"/>
      <c r="K929"/>
      <c r="L929"/>
      <c r="M929"/>
      <c r="N929"/>
      <c r="O929"/>
      <c r="P929"/>
      <c r="Q929"/>
      <c r="R929"/>
      <c r="S929"/>
      <c r="T929"/>
      <c r="U929"/>
      <c r="V929"/>
      <c r="W929"/>
    </row>
    <row r="930" spans="1:23" x14ac:dyDescent="0.25">
      <c r="A930"/>
      <c r="B930"/>
      <c r="C930"/>
      <c r="D930"/>
      <c r="E930"/>
      <c r="F930"/>
      <c r="G930"/>
      <c r="H930"/>
      <c r="I930"/>
      <c r="J930"/>
      <c r="K930"/>
      <c r="L930"/>
      <c r="M930"/>
      <c r="N930"/>
      <c r="O930"/>
      <c r="P930"/>
      <c r="Q930"/>
      <c r="R930"/>
      <c r="S930"/>
      <c r="T930"/>
      <c r="U930"/>
      <c r="V930"/>
      <c r="W930"/>
    </row>
    <row r="931" spans="1:23" x14ac:dyDescent="0.25">
      <c r="A931"/>
      <c r="B931"/>
      <c r="C931"/>
      <c r="D931"/>
      <c r="E931"/>
      <c r="F931"/>
      <c r="G931"/>
      <c r="H931"/>
      <c r="I931"/>
      <c r="J931"/>
      <c r="K931"/>
      <c r="L931"/>
      <c r="M931"/>
      <c r="N931"/>
      <c r="O931"/>
      <c r="P931"/>
      <c r="Q931"/>
      <c r="R931"/>
      <c r="S931"/>
      <c r="T931"/>
      <c r="U931"/>
      <c r="V931"/>
      <c r="W931"/>
    </row>
    <row r="932" spans="1:23" x14ac:dyDescent="0.25">
      <c r="A932"/>
      <c r="B932"/>
      <c r="C932"/>
      <c r="D932"/>
      <c r="E932"/>
      <c r="F932"/>
      <c r="G932"/>
      <c r="H932"/>
      <c r="I932"/>
      <c r="J932"/>
      <c r="K932"/>
      <c r="L932"/>
      <c r="M932"/>
      <c r="N932"/>
      <c r="O932"/>
      <c r="P932"/>
      <c r="Q932"/>
      <c r="R932"/>
      <c r="S932"/>
      <c r="T932"/>
      <c r="U932"/>
      <c r="V932"/>
      <c r="W932"/>
    </row>
    <row r="933" spans="1:23" x14ac:dyDescent="0.25">
      <c r="A933"/>
      <c r="B933"/>
      <c r="C933"/>
      <c r="D933"/>
      <c r="E933"/>
      <c r="F933"/>
      <c r="G933"/>
      <c r="H933"/>
      <c r="I933"/>
      <c r="J933"/>
      <c r="K933"/>
      <c r="L933"/>
      <c r="M933"/>
      <c r="N933"/>
      <c r="O933"/>
      <c r="P933"/>
      <c r="Q933"/>
      <c r="R933"/>
      <c r="S933"/>
      <c r="T933"/>
      <c r="U933"/>
      <c r="V933"/>
      <c r="W933"/>
    </row>
    <row r="934" spans="1:23" x14ac:dyDescent="0.25">
      <c r="A934"/>
      <c r="B934"/>
      <c r="C934"/>
      <c r="D934"/>
      <c r="E934"/>
      <c r="F934"/>
      <c r="G934"/>
      <c r="H934"/>
      <c r="I934"/>
      <c r="J934"/>
      <c r="K934"/>
      <c r="L934"/>
      <c r="M934"/>
      <c r="N934"/>
      <c r="O934"/>
      <c r="P934"/>
      <c r="Q934"/>
      <c r="R934"/>
      <c r="S934"/>
      <c r="T934"/>
      <c r="U934"/>
      <c r="V934"/>
      <c r="W934"/>
    </row>
    <row r="935" spans="1:23" x14ac:dyDescent="0.25">
      <c r="A935"/>
      <c r="B935"/>
      <c r="C935"/>
      <c r="D935"/>
      <c r="E935"/>
      <c r="F935"/>
      <c r="G935"/>
      <c r="H935"/>
      <c r="I935"/>
      <c r="J935"/>
      <c r="K935"/>
      <c r="L935"/>
      <c r="M935"/>
      <c r="N935"/>
      <c r="O935"/>
      <c r="P935"/>
      <c r="Q935"/>
      <c r="R935"/>
      <c r="S935"/>
      <c r="T935"/>
      <c r="U935"/>
      <c r="V935"/>
      <c r="W935"/>
    </row>
    <row r="936" spans="1:23" x14ac:dyDescent="0.25">
      <c r="A936"/>
      <c r="B936"/>
      <c r="C936"/>
      <c r="D936"/>
      <c r="E936"/>
      <c r="F936"/>
      <c r="G936"/>
      <c r="H936"/>
      <c r="I936"/>
      <c r="J936"/>
      <c r="K936"/>
      <c r="L936"/>
      <c r="M936"/>
      <c r="N936"/>
      <c r="O936"/>
      <c r="P936"/>
      <c r="Q936"/>
      <c r="R936"/>
      <c r="S936"/>
      <c r="T936"/>
      <c r="U936"/>
      <c r="V936"/>
      <c r="W936"/>
    </row>
    <row r="937" spans="1:23" x14ac:dyDescent="0.25">
      <c r="A937"/>
      <c r="B937"/>
      <c r="C937"/>
      <c r="D937"/>
      <c r="E937"/>
      <c r="F937"/>
      <c r="G937"/>
      <c r="H937"/>
      <c r="I937"/>
      <c r="J937"/>
      <c r="K937"/>
      <c r="L937"/>
      <c r="M937"/>
      <c r="N937"/>
      <c r="O937"/>
      <c r="P937"/>
      <c r="Q937"/>
      <c r="R937"/>
      <c r="S937"/>
      <c r="T937"/>
      <c r="U937"/>
      <c r="V937"/>
      <c r="W937"/>
    </row>
    <row r="938" spans="1:23" x14ac:dyDescent="0.25">
      <c r="A938"/>
      <c r="B938"/>
      <c r="C938"/>
      <c r="D938"/>
      <c r="E938"/>
      <c r="F938"/>
      <c r="G938"/>
      <c r="H938"/>
      <c r="I938"/>
      <c r="J938"/>
      <c r="K938"/>
      <c r="L938"/>
      <c r="M938"/>
      <c r="N938"/>
      <c r="O938"/>
      <c r="P938"/>
      <c r="Q938"/>
      <c r="R938"/>
      <c r="S938"/>
      <c r="T938"/>
      <c r="U938"/>
      <c r="V938"/>
      <c r="W938"/>
    </row>
    <row r="939" spans="1:23" x14ac:dyDescent="0.25">
      <c r="A939"/>
      <c r="B939"/>
      <c r="C939"/>
      <c r="D939"/>
      <c r="E939"/>
      <c r="F939"/>
      <c r="G939"/>
      <c r="H939"/>
      <c r="I939"/>
      <c r="J939"/>
      <c r="K939"/>
      <c r="L939"/>
      <c r="M939"/>
      <c r="N939"/>
      <c r="O939"/>
      <c r="P939"/>
      <c r="Q939"/>
      <c r="R939"/>
      <c r="S939"/>
      <c r="T939"/>
      <c r="U939"/>
      <c r="V939"/>
      <c r="W939"/>
    </row>
    <row r="940" spans="1:23" x14ac:dyDescent="0.25">
      <c r="A940"/>
      <c r="B940"/>
      <c r="C940"/>
      <c r="D940"/>
      <c r="E940"/>
      <c r="F940"/>
      <c r="G940"/>
      <c r="H940"/>
      <c r="I940"/>
      <c r="J940"/>
      <c r="K940"/>
      <c r="L940"/>
      <c r="M940"/>
      <c r="N940"/>
      <c r="O940"/>
      <c r="P940"/>
      <c r="Q940"/>
      <c r="R940"/>
      <c r="S940"/>
      <c r="T940"/>
      <c r="U940"/>
      <c r="V940"/>
      <c r="W940"/>
    </row>
    <row r="941" spans="1:23" x14ac:dyDescent="0.25">
      <c r="A941"/>
      <c r="B941"/>
      <c r="C941"/>
      <c r="D941"/>
      <c r="E941"/>
      <c r="F941"/>
      <c r="G941"/>
      <c r="H941"/>
      <c r="I941"/>
      <c r="J941"/>
      <c r="K941"/>
      <c r="L941"/>
      <c r="M941"/>
      <c r="N941"/>
      <c r="O941"/>
      <c r="P941"/>
      <c r="Q941"/>
      <c r="R941"/>
      <c r="S941"/>
      <c r="T941"/>
      <c r="U941"/>
      <c r="V941"/>
      <c r="W941"/>
    </row>
    <row r="942" spans="1:23" x14ac:dyDescent="0.25">
      <c r="A942"/>
      <c r="B942"/>
      <c r="C942"/>
      <c r="D942"/>
      <c r="E942"/>
      <c r="F942"/>
      <c r="G942"/>
      <c r="H942"/>
      <c r="I942"/>
      <c r="J942"/>
      <c r="K942"/>
      <c r="L942"/>
      <c r="M942"/>
      <c r="N942"/>
      <c r="O942"/>
      <c r="P942"/>
      <c r="Q942"/>
      <c r="R942"/>
      <c r="S942"/>
      <c r="T942"/>
      <c r="U942"/>
      <c r="V942"/>
      <c r="W942"/>
    </row>
    <row r="943" spans="1:23" x14ac:dyDescent="0.25">
      <c r="A943"/>
      <c r="B943"/>
      <c r="C943"/>
      <c r="D943"/>
      <c r="E943"/>
      <c r="F943"/>
      <c r="G943"/>
      <c r="H943"/>
      <c r="I943"/>
      <c r="J943"/>
      <c r="K943"/>
      <c r="L943"/>
      <c r="M943"/>
      <c r="N943"/>
      <c r="O943"/>
      <c r="P943"/>
      <c r="Q943"/>
      <c r="R943"/>
      <c r="S943"/>
      <c r="T943"/>
      <c r="U943"/>
      <c r="V943"/>
      <c r="W943"/>
    </row>
    <row r="944" spans="1:23" x14ac:dyDescent="0.25">
      <c r="A944"/>
      <c r="B944"/>
      <c r="C944"/>
      <c r="D944"/>
      <c r="E944"/>
      <c r="F944"/>
      <c r="G944"/>
      <c r="H944"/>
      <c r="I944"/>
      <c r="J944"/>
      <c r="K944"/>
      <c r="L944"/>
      <c r="M944"/>
      <c r="N944"/>
      <c r="O944"/>
      <c r="P944"/>
      <c r="Q944"/>
      <c r="R944"/>
      <c r="S944"/>
      <c r="T944"/>
      <c r="U944"/>
      <c r="V944"/>
      <c r="W944"/>
    </row>
    <row r="945" spans="1:23" x14ac:dyDescent="0.25">
      <c r="A945"/>
      <c r="B945"/>
      <c r="C945"/>
      <c r="D945"/>
      <c r="E945"/>
      <c r="F945"/>
      <c r="G945"/>
      <c r="H945"/>
      <c r="I945"/>
      <c r="J945"/>
      <c r="K945"/>
      <c r="L945"/>
      <c r="M945"/>
      <c r="N945"/>
      <c r="O945"/>
      <c r="P945"/>
      <c r="Q945"/>
      <c r="R945"/>
      <c r="S945"/>
      <c r="T945"/>
      <c r="U945"/>
      <c r="V945"/>
      <c r="W945"/>
    </row>
    <row r="946" spans="1:23" x14ac:dyDescent="0.25">
      <c r="A946"/>
      <c r="B946"/>
      <c r="C946"/>
      <c r="D946"/>
      <c r="E946"/>
      <c r="F946"/>
      <c r="G946"/>
      <c r="H946"/>
      <c r="I946"/>
      <c r="J946"/>
      <c r="K946"/>
      <c r="L946"/>
      <c r="M946"/>
      <c r="N946"/>
      <c r="O946"/>
      <c r="P946"/>
      <c r="Q946"/>
      <c r="R946"/>
      <c r="S946"/>
      <c r="T946"/>
      <c r="U946"/>
      <c r="V946"/>
      <c r="W946"/>
    </row>
    <row r="947" spans="1:23" x14ac:dyDescent="0.25">
      <c r="A947"/>
      <c r="B947"/>
      <c r="C947"/>
      <c r="D947"/>
      <c r="E947"/>
      <c r="F947"/>
      <c r="G947"/>
      <c r="H947"/>
      <c r="I947"/>
      <c r="J947"/>
      <c r="K947"/>
      <c r="L947"/>
      <c r="M947"/>
      <c r="N947"/>
      <c r="O947"/>
      <c r="P947"/>
      <c r="Q947"/>
      <c r="R947"/>
      <c r="S947"/>
      <c r="T947"/>
      <c r="U947"/>
      <c r="V947"/>
      <c r="W947"/>
    </row>
    <row r="948" spans="1:23" x14ac:dyDescent="0.25">
      <c r="A948"/>
      <c r="B948"/>
      <c r="C948"/>
      <c r="D948"/>
      <c r="E948"/>
      <c r="F948"/>
      <c r="G948"/>
      <c r="H948"/>
      <c r="I948"/>
      <c r="J948"/>
      <c r="K948"/>
      <c r="L948"/>
      <c r="M948"/>
      <c r="N948"/>
      <c r="O948"/>
      <c r="P948"/>
      <c r="Q948"/>
      <c r="R948"/>
      <c r="S948"/>
      <c r="T948"/>
      <c r="U948"/>
      <c r="V948"/>
      <c r="W948"/>
    </row>
    <row r="949" spans="1:23" x14ac:dyDescent="0.25">
      <c r="A949"/>
      <c r="B949"/>
      <c r="C949"/>
      <c r="D949"/>
      <c r="E949"/>
      <c r="F949"/>
      <c r="G949"/>
      <c r="H949"/>
      <c r="I949"/>
      <c r="J949"/>
      <c r="K949"/>
      <c r="L949"/>
      <c r="M949"/>
      <c r="N949"/>
      <c r="O949"/>
      <c r="P949"/>
      <c r="Q949"/>
      <c r="R949"/>
      <c r="S949"/>
      <c r="T949"/>
      <c r="U949"/>
      <c r="V949"/>
      <c r="W949"/>
    </row>
    <row r="950" spans="1:23" x14ac:dyDescent="0.25">
      <c r="A950"/>
      <c r="B950"/>
      <c r="C950"/>
      <c r="D950"/>
      <c r="E950"/>
      <c r="F950"/>
      <c r="G950"/>
      <c r="H950"/>
      <c r="I950"/>
      <c r="J950"/>
      <c r="K950"/>
      <c r="L950"/>
      <c r="M950"/>
      <c r="N950"/>
      <c r="O950"/>
      <c r="P950"/>
      <c r="Q950"/>
      <c r="R950"/>
      <c r="S950"/>
      <c r="T950"/>
      <c r="U950"/>
      <c r="V950"/>
      <c r="W950"/>
    </row>
    <row r="951" spans="1:23" x14ac:dyDescent="0.25">
      <c r="A951"/>
      <c r="B951"/>
      <c r="C951"/>
      <c r="D951"/>
      <c r="E951"/>
      <c r="F951"/>
      <c r="G951"/>
      <c r="H951"/>
      <c r="I951"/>
      <c r="J951"/>
      <c r="K951"/>
      <c r="L951"/>
      <c r="M951"/>
      <c r="N951"/>
      <c r="O951"/>
      <c r="P951"/>
      <c r="Q951"/>
      <c r="R951"/>
      <c r="S951"/>
      <c r="T951"/>
      <c r="U951"/>
      <c r="V951"/>
      <c r="W951"/>
    </row>
    <row r="952" spans="1:23" x14ac:dyDescent="0.25">
      <c r="A952"/>
      <c r="B952"/>
      <c r="C952"/>
      <c r="D952"/>
      <c r="E952"/>
      <c r="F952"/>
      <c r="G952"/>
      <c r="H952"/>
      <c r="I952"/>
      <c r="J952"/>
      <c r="K952"/>
      <c r="L952"/>
      <c r="M952"/>
      <c r="N952"/>
      <c r="O952"/>
      <c r="P952"/>
      <c r="Q952"/>
      <c r="R952"/>
      <c r="S952"/>
      <c r="T952"/>
      <c r="U952"/>
      <c r="V952"/>
      <c r="W952"/>
    </row>
    <row r="953" spans="1:23" x14ac:dyDescent="0.25">
      <c r="A953"/>
      <c r="B953"/>
      <c r="C953"/>
      <c r="D953"/>
      <c r="E953"/>
      <c r="F953"/>
      <c r="G953"/>
      <c r="H953"/>
      <c r="I953"/>
      <c r="J953"/>
      <c r="K953"/>
      <c r="L953"/>
      <c r="M953"/>
      <c r="N953"/>
      <c r="O953"/>
      <c r="P953"/>
      <c r="Q953"/>
      <c r="R953"/>
      <c r="S953"/>
      <c r="T953"/>
      <c r="U953"/>
      <c r="V953"/>
      <c r="W953"/>
    </row>
    <row r="954" spans="1:23" x14ac:dyDescent="0.25">
      <c r="A954"/>
      <c r="B954"/>
      <c r="C954"/>
      <c r="D954"/>
      <c r="E954"/>
      <c r="F954"/>
      <c r="G954"/>
      <c r="H954"/>
      <c r="I954"/>
      <c r="J954"/>
      <c r="K954"/>
      <c r="L954"/>
      <c r="M954"/>
      <c r="N954"/>
      <c r="O954"/>
      <c r="P954"/>
      <c r="Q954"/>
      <c r="R954"/>
      <c r="S954"/>
      <c r="T954"/>
      <c r="U954"/>
      <c r="V954"/>
      <c r="W954"/>
    </row>
    <row r="955" spans="1:23" x14ac:dyDescent="0.25">
      <c r="A955"/>
      <c r="B955"/>
      <c r="C955"/>
      <c r="D955"/>
      <c r="E955"/>
      <c r="F955"/>
      <c r="G955"/>
      <c r="H955"/>
      <c r="I955"/>
      <c r="J955"/>
      <c r="K955"/>
      <c r="L955"/>
      <c r="M955"/>
      <c r="N955"/>
      <c r="O955"/>
      <c r="P955"/>
      <c r="Q955"/>
      <c r="R955"/>
      <c r="S955"/>
      <c r="T955"/>
      <c r="U955"/>
      <c r="V955"/>
      <c r="W955"/>
    </row>
    <row r="956" spans="1:23" x14ac:dyDescent="0.25">
      <c r="A956"/>
      <c r="B956"/>
      <c r="C956"/>
      <c r="D956"/>
      <c r="E956"/>
      <c r="F956"/>
      <c r="G956"/>
      <c r="H956"/>
      <c r="I956"/>
      <c r="J956"/>
      <c r="K956"/>
      <c r="L956"/>
      <c r="M956"/>
      <c r="N956"/>
      <c r="O956"/>
      <c r="P956"/>
      <c r="Q956"/>
      <c r="R956"/>
      <c r="S956"/>
      <c r="T956"/>
      <c r="U956"/>
      <c r="V956"/>
      <c r="W956"/>
    </row>
    <row r="957" spans="1:23" x14ac:dyDescent="0.25">
      <c r="A957"/>
      <c r="B957"/>
      <c r="C957"/>
      <c r="D957"/>
      <c r="E957"/>
      <c r="F957"/>
      <c r="G957"/>
      <c r="H957"/>
      <c r="I957"/>
      <c r="J957"/>
      <c r="K957"/>
      <c r="L957"/>
      <c r="M957"/>
      <c r="N957"/>
      <c r="O957"/>
      <c r="P957"/>
      <c r="Q957"/>
      <c r="R957"/>
      <c r="S957"/>
      <c r="T957"/>
      <c r="U957"/>
      <c r="V957"/>
      <c r="W957"/>
    </row>
    <row r="958" spans="1:23" x14ac:dyDescent="0.25">
      <c r="A958"/>
      <c r="B958"/>
      <c r="C958"/>
      <c r="D958"/>
      <c r="E958"/>
      <c r="F958"/>
      <c r="G958"/>
      <c r="H958"/>
      <c r="I958"/>
      <c r="J958"/>
      <c r="K958"/>
      <c r="L958"/>
      <c r="M958"/>
      <c r="N958"/>
      <c r="O958"/>
      <c r="P958"/>
      <c r="Q958"/>
      <c r="R958"/>
      <c r="S958"/>
      <c r="T958"/>
      <c r="U958"/>
      <c r="V958"/>
      <c r="W958"/>
    </row>
    <row r="959" spans="1:23" x14ac:dyDescent="0.25">
      <c r="A959"/>
      <c r="B959"/>
      <c r="C959"/>
      <c r="D959"/>
      <c r="E959"/>
      <c r="F959"/>
      <c r="G959"/>
      <c r="H959"/>
      <c r="I959"/>
      <c r="J959"/>
      <c r="K959"/>
      <c r="L959"/>
      <c r="M959"/>
      <c r="N959"/>
      <c r="O959"/>
      <c r="P959"/>
      <c r="Q959"/>
      <c r="R959"/>
      <c r="S959"/>
      <c r="T959"/>
      <c r="U959"/>
      <c r="V959"/>
      <c r="W959"/>
    </row>
    <row r="960" spans="1:23" x14ac:dyDescent="0.25">
      <c r="A960"/>
      <c r="B960"/>
      <c r="C960"/>
      <c r="D960"/>
      <c r="E960"/>
      <c r="F960"/>
      <c r="G960"/>
      <c r="H960"/>
      <c r="I960"/>
      <c r="J960"/>
      <c r="K960"/>
      <c r="L960"/>
      <c r="M960"/>
      <c r="N960"/>
      <c r="O960"/>
      <c r="P960"/>
      <c r="Q960"/>
      <c r="R960"/>
      <c r="S960"/>
      <c r="T960"/>
      <c r="U960"/>
      <c r="V960"/>
      <c r="W960"/>
    </row>
    <row r="961" spans="1:23" x14ac:dyDescent="0.25">
      <c r="A961"/>
      <c r="B961"/>
      <c r="C961"/>
      <c r="D961"/>
      <c r="E961"/>
      <c r="F961"/>
      <c r="G961"/>
      <c r="H961"/>
      <c r="I961"/>
      <c r="J961"/>
      <c r="K961"/>
      <c r="L961"/>
      <c r="M961"/>
      <c r="N961"/>
      <c r="O961"/>
      <c r="P961"/>
      <c r="Q961"/>
      <c r="R961"/>
      <c r="S961"/>
      <c r="T961"/>
      <c r="U961"/>
      <c r="V961"/>
      <c r="W961"/>
    </row>
    <row r="962" spans="1:23" x14ac:dyDescent="0.25">
      <c r="A962"/>
      <c r="B962"/>
      <c r="C962"/>
      <c r="D962"/>
      <c r="E962"/>
      <c r="F962"/>
      <c r="G962"/>
      <c r="H962"/>
      <c r="I962"/>
      <c r="J962"/>
      <c r="K962"/>
      <c r="L962"/>
      <c r="M962"/>
      <c r="N962"/>
      <c r="O962"/>
      <c r="P962"/>
      <c r="Q962"/>
      <c r="R962"/>
      <c r="S962"/>
      <c r="T962"/>
      <c r="U962"/>
      <c r="V962"/>
      <c r="W962"/>
    </row>
    <row r="963" spans="1:23" x14ac:dyDescent="0.25">
      <c r="A963"/>
      <c r="B963"/>
      <c r="C963"/>
      <c r="D963"/>
      <c r="E963"/>
      <c r="F963"/>
      <c r="G963"/>
      <c r="H963"/>
      <c r="I963"/>
      <c r="J963"/>
      <c r="K963"/>
      <c r="L963"/>
      <c r="M963"/>
      <c r="N963"/>
      <c r="O963"/>
      <c r="P963"/>
      <c r="Q963"/>
      <c r="R963"/>
      <c r="S963"/>
      <c r="T963"/>
      <c r="U963"/>
      <c r="V963"/>
      <c r="W963"/>
    </row>
    <row r="964" spans="1:23" x14ac:dyDescent="0.25">
      <c r="A964"/>
      <c r="B964"/>
      <c r="C964"/>
      <c r="D964"/>
      <c r="E964"/>
      <c r="F964"/>
      <c r="G964"/>
      <c r="H964"/>
      <c r="I964"/>
      <c r="J964"/>
      <c r="K964"/>
      <c r="L964"/>
      <c r="M964"/>
      <c r="N964"/>
      <c r="O964"/>
      <c r="P964"/>
      <c r="Q964"/>
      <c r="R964"/>
      <c r="S964"/>
      <c r="T964"/>
      <c r="U964"/>
      <c r="V964"/>
      <c r="W964"/>
    </row>
    <row r="965" spans="1:23" x14ac:dyDescent="0.25">
      <c r="A965"/>
      <c r="B965"/>
      <c r="C965"/>
      <c r="D965"/>
      <c r="E965"/>
      <c r="F965"/>
      <c r="G965"/>
      <c r="H965"/>
      <c r="I965"/>
      <c r="J965"/>
      <c r="K965"/>
      <c r="L965"/>
      <c r="M965"/>
      <c r="N965"/>
      <c r="O965"/>
      <c r="P965"/>
      <c r="Q965"/>
      <c r="R965"/>
      <c r="S965"/>
      <c r="T965"/>
      <c r="U965"/>
      <c r="V965"/>
      <c r="W965"/>
    </row>
    <row r="966" spans="1:23" x14ac:dyDescent="0.25">
      <c r="A966"/>
      <c r="B966"/>
      <c r="C966"/>
      <c r="D966"/>
      <c r="E966"/>
      <c r="F966"/>
      <c r="G966"/>
      <c r="H966"/>
      <c r="I966"/>
      <c r="J966"/>
      <c r="K966"/>
      <c r="L966"/>
      <c r="M966"/>
      <c r="N966"/>
      <c r="O966"/>
      <c r="P966"/>
      <c r="Q966"/>
      <c r="R966"/>
      <c r="S966"/>
      <c r="T966"/>
      <c r="U966"/>
      <c r="V966"/>
      <c r="W966"/>
    </row>
    <row r="967" spans="1:23" x14ac:dyDescent="0.25">
      <c r="A967"/>
      <c r="B967"/>
      <c r="C967"/>
      <c r="D967"/>
      <c r="E967"/>
      <c r="F967"/>
      <c r="G967"/>
      <c r="H967"/>
      <c r="I967"/>
      <c r="J967"/>
      <c r="K967"/>
      <c r="L967"/>
      <c r="M967"/>
      <c r="N967"/>
      <c r="O967"/>
      <c r="P967"/>
      <c r="Q967"/>
      <c r="R967"/>
      <c r="S967"/>
      <c r="T967"/>
      <c r="U967"/>
      <c r="V967"/>
      <c r="W967"/>
    </row>
    <row r="968" spans="1:23" x14ac:dyDescent="0.25">
      <c r="A968"/>
      <c r="B968"/>
      <c r="C968"/>
      <c r="D968"/>
      <c r="E968"/>
      <c r="F968"/>
      <c r="G968"/>
      <c r="H968"/>
      <c r="I968"/>
      <c r="J968"/>
      <c r="K968"/>
      <c r="L968"/>
      <c r="M968"/>
      <c r="N968"/>
      <c r="O968"/>
      <c r="P968"/>
      <c r="Q968"/>
      <c r="R968"/>
      <c r="S968"/>
      <c r="T968"/>
      <c r="U968"/>
      <c r="V968"/>
      <c r="W968"/>
    </row>
    <row r="969" spans="1:23" x14ac:dyDescent="0.25">
      <c r="A969"/>
      <c r="B969"/>
      <c r="C969"/>
      <c r="D969"/>
      <c r="E969"/>
      <c r="F969"/>
      <c r="G969"/>
      <c r="H969"/>
      <c r="I969"/>
      <c r="J969"/>
      <c r="K969"/>
      <c r="L969"/>
      <c r="M969"/>
      <c r="N969"/>
      <c r="O969"/>
      <c r="P969"/>
      <c r="Q969"/>
      <c r="R969"/>
      <c r="S969"/>
      <c r="T969"/>
      <c r="U969"/>
      <c r="V969"/>
      <c r="W969"/>
    </row>
    <row r="970" spans="1:23" x14ac:dyDescent="0.25">
      <c r="A970"/>
      <c r="B970"/>
      <c r="C970"/>
      <c r="D970"/>
      <c r="E970"/>
      <c r="F970"/>
      <c r="G970"/>
      <c r="H970"/>
      <c r="I970"/>
      <c r="J970"/>
      <c r="K970"/>
      <c r="L970"/>
      <c r="M970"/>
      <c r="N970"/>
      <c r="O970"/>
      <c r="P970"/>
      <c r="Q970"/>
      <c r="R970"/>
      <c r="S970"/>
      <c r="T970"/>
      <c r="U970"/>
      <c r="V970"/>
      <c r="W970"/>
    </row>
    <row r="971" spans="1:23" x14ac:dyDescent="0.25">
      <c r="A971"/>
      <c r="B971"/>
      <c r="C971"/>
      <c r="D971"/>
      <c r="E971"/>
      <c r="F971"/>
      <c r="G971"/>
      <c r="H971"/>
      <c r="I971"/>
      <c r="J971"/>
      <c r="K971"/>
      <c r="L971"/>
      <c r="M971"/>
      <c r="N971"/>
      <c r="O971"/>
      <c r="P971"/>
      <c r="Q971"/>
      <c r="R971"/>
      <c r="S971"/>
      <c r="T971"/>
      <c r="U971"/>
      <c r="V971"/>
      <c r="W971"/>
    </row>
    <row r="972" spans="1:23" x14ac:dyDescent="0.25">
      <c r="A972"/>
      <c r="B972"/>
      <c r="C972"/>
      <c r="D972"/>
      <c r="E972"/>
      <c r="F972"/>
      <c r="G972"/>
      <c r="H972"/>
      <c r="I972"/>
      <c r="J972"/>
      <c r="K972"/>
      <c r="L972"/>
      <c r="M972"/>
      <c r="N972"/>
      <c r="O972"/>
      <c r="P972"/>
      <c r="Q972"/>
      <c r="R972"/>
      <c r="S972"/>
      <c r="T972"/>
      <c r="U972"/>
      <c r="V972"/>
      <c r="W972"/>
    </row>
    <row r="973" spans="1:23" x14ac:dyDescent="0.25">
      <c r="A973"/>
      <c r="B973"/>
      <c r="C973"/>
      <c r="D973"/>
      <c r="E973"/>
      <c r="F973"/>
      <c r="G973"/>
      <c r="H973"/>
      <c r="I973"/>
      <c r="J973"/>
      <c r="K973"/>
      <c r="L973"/>
      <c r="M973"/>
      <c r="N973"/>
      <c r="O973"/>
      <c r="P973"/>
      <c r="Q973"/>
      <c r="R973"/>
      <c r="S973"/>
      <c r="T973"/>
      <c r="U973"/>
      <c r="V973"/>
      <c r="W973"/>
    </row>
    <row r="974" spans="1:23" x14ac:dyDescent="0.25">
      <c r="A974"/>
      <c r="B974"/>
      <c r="C974"/>
      <c r="D974"/>
      <c r="E974"/>
      <c r="F974"/>
      <c r="G974"/>
      <c r="H974"/>
      <c r="I974"/>
      <c r="J974"/>
      <c r="K974"/>
      <c r="L974"/>
      <c r="M974"/>
      <c r="N974"/>
      <c r="O974"/>
      <c r="P974"/>
      <c r="Q974"/>
      <c r="R974"/>
      <c r="S974"/>
      <c r="T974"/>
      <c r="U974"/>
      <c r="V974"/>
      <c r="W974"/>
    </row>
    <row r="975" spans="1:23" x14ac:dyDescent="0.25">
      <c r="A975"/>
      <c r="B975"/>
      <c r="C975"/>
      <c r="D975"/>
      <c r="E975"/>
      <c r="F975"/>
      <c r="G975"/>
      <c r="H975"/>
      <c r="I975"/>
      <c r="J975"/>
      <c r="K975"/>
      <c r="L975"/>
      <c r="M975"/>
      <c r="N975"/>
      <c r="O975"/>
      <c r="P975"/>
      <c r="Q975"/>
      <c r="R975"/>
      <c r="S975"/>
      <c r="T975"/>
      <c r="U975"/>
      <c r="V975"/>
      <c r="W975"/>
    </row>
    <row r="976" spans="1:23" x14ac:dyDescent="0.25">
      <c r="A976"/>
      <c r="B976"/>
      <c r="C976"/>
      <c r="D976"/>
      <c r="E976"/>
      <c r="F976"/>
      <c r="G976"/>
      <c r="H976"/>
      <c r="I976"/>
      <c r="J976"/>
      <c r="K976"/>
      <c r="L976"/>
      <c r="M976"/>
      <c r="N976"/>
      <c r="O976"/>
      <c r="P976"/>
      <c r="Q976"/>
      <c r="R976"/>
      <c r="S976"/>
      <c r="T976"/>
      <c r="U976"/>
      <c r="V976"/>
      <c r="W976"/>
    </row>
    <row r="977" spans="1:23" x14ac:dyDescent="0.25">
      <c r="A977"/>
      <c r="B977"/>
      <c r="C977"/>
      <c r="D977"/>
      <c r="E977"/>
      <c r="F977"/>
      <c r="G977"/>
      <c r="H977"/>
      <c r="I977"/>
      <c r="J977"/>
      <c r="K977"/>
      <c r="L977"/>
      <c r="M977"/>
      <c r="N977"/>
      <c r="O977"/>
      <c r="P977"/>
      <c r="Q977"/>
      <c r="R977"/>
      <c r="S977"/>
      <c r="T977"/>
      <c r="U977"/>
      <c r="V977"/>
      <c r="W977"/>
    </row>
    <row r="978" spans="1:23" x14ac:dyDescent="0.25">
      <c r="A978"/>
      <c r="B978"/>
      <c r="C978"/>
      <c r="D978"/>
      <c r="E978"/>
      <c r="F978"/>
      <c r="G978"/>
      <c r="H978"/>
      <c r="I978"/>
      <c r="J978"/>
      <c r="K978"/>
      <c r="L978"/>
      <c r="M978"/>
      <c r="N978"/>
      <c r="O978"/>
      <c r="P978"/>
      <c r="Q978"/>
      <c r="R978"/>
      <c r="S978"/>
      <c r="T978"/>
      <c r="U978"/>
      <c r="V978"/>
      <c r="W978"/>
    </row>
    <row r="979" spans="1:23" x14ac:dyDescent="0.25">
      <c r="A979"/>
      <c r="B979"/>
      <c r="C979"/>
      <c r="D979"/>
      <c r="E979"/>
      <c r="F979"/>
      <c r="G979"/>
      <c r="H979"/>
      <c r="I979"/>
      <c r="J979"/>
      <c r="K979"/>
      <c r="L979"/>
      <c r="M979"/>
      <c r="N979"/>
      <c r="O979"/>
      <c r="P979"/>
      <c r="Q979"/>
      <c r="R979"/>
      <c r="S979"/>
      <c r="T979"/>
      <c r="U979"/>
      <c r="V979"/>
      <c r="W979"/>
    </row>
    <row r="980" spans="1:23" x14ac:dyDescent="0.25">
      <c r="A980"/>
      <c r="B980"/>
      <c r="C980"/>
      <c r="D980"/>
      <c r="E980"/>
      <c r="F980"/>
      <c r="G980"/>
      <c r="H980"/>
      <c r="I980"/>
      <c r="J980"/>
      <c r="K980"/>
      <c r="L980"/>
      <c r="M980"/>
      <c r="N980"/>
      <c r="O980"/>
      <c r="P980"/>
      <c r="Q980"/>
      <c r="R980"/>
      <c r="S980"/>
      <c r="T980"/>
      <c r="U980"/>
      <c r="V980"/>
      <c r="W980"/>
    </row>
    <row r="981" spans="1:23" x14ac:dyDescent="0.25">
      <c r="A981"/>
      <c r="B981"/>
      <c r="C981"/>
      <c r="D981"/>
      <c r="E981"/>
      <c r="F981"/>
      <c r="G981"/>
      <c r="H981"/>
      <c r="I981"/>
      <c r="J981"/>
      <c r="K981"/>
      <c r="L981"/>
      <c r="M981"/>
      <c r="N981"/>
      <c r="O981"/>
      <c r="P981"/>
      <c r="Q981"/>
      <c r="R981"/>
      <c r="S981"/>
      <c r="T981"/>
      <c r="U981"/>
      <c r="V981"/>
      <c r="W981"/>
    </row>
    <row r="982" spans="1:23" x14ac:dyDescent="0.25">
      <c r="A982"/>
      <c r="B982"/>
      <c r="C982"/>
      <c r="D982"/>
      <c r="E982"/>
      <c r="F982"/>
      <c r="G982"/>
      <c r="H982"/>
      <c r="I982"/>
      <c r="J982"/>
      <c r="K982"/>
      <c r="L982"/>
      <c r="M982"/>
      <c r="N982"/>
      <c r="O982"/>
      <c r="P982"/>
      <c r="Q982"/>
      <c r="R982"/>
      <c r="S982"/>
      <c r="T982"/>
      <c r="U982"/>
      <c r="V982"/>
      <c r="W982"/>
    </row>
    <row r="983" spans="1:23" x14ac:dyDescent="0.25">
      <c r="A983"/>
      <c r="B983"/>
      <c r="C983"/>
      <c r="D983"/>
      <c r="E983"/>
      <c r="F983"/>
      <c r="G983"/>
      <c r="H983"/>
      <c r="I983"/>
      <c r="J983"/>
      <c r="K983"/>
      <c r="L983"/>
      <c r="M983"/>
      <c r="N983"/>
      <c r="O983"/>
      <c r="P983"/>
      <c r="Q983"/>
      <c r="R983"/>
      <c r="S983"/>
      <c r="T983"/>
      <c r="U983"/>
      <c r="V983"/>
      <c r="W983"/>
    </row>
    <row r="984" spans="1:23" x14ac:dyDescent="0.25">
      <c r="A984"/>
      <c r="B984"/>
      <c r="C984"/>
      <c r="D984"/>
      <c r="E984"/>
      <c r="F984"/>
      <c r="G984"/>
      <c r="H984"/>
      <c r="I984"/>
      <c r="J984"/>
      <c r="K984"/>
      <c r="L984"/>
      <c r="M984"/>
      <c r="N984"/>
      <c r="O984"/>
      <c r="P984"/>
      <c r="Q984"/>
      <c r="R984"/>
      <c r="S984"/>
      <c r="T984"/>
      <c r="U984"/>
      <c r="V984"/>
      <c r="W984"/>
    </row>
    <row r="985" spans="1:23" x14ac:dyDescent="0.25">
      <c r="A985"/>
      <c r="B985"/>
      <c r="C985"/>
      <c r="D985"/>
      <c r="E985"/>
      <c r="F985"/>
      <c r="G985"/>
      <c r="H985"/>
      <c r="I985"/>
      <c r="J985"/>
      <c r="K985"/>
      <c r="L985"/>
      <c r="M985"/>
      <c r="N985"/>
      <c r="O985"/>
      <c r="P985"/>
      <c r="Q985"/>
      <c r="R985"/>
      <c r="S985"/>
      <c r="T985"/>
      <c r="U985"/>
      <c r="V985"/>
      <c r="W985"/>
    </row>
    <row r="986" spans="1:23" x14ac:dyDescent="0.25">
      <c r="A986"/>
      <c r="B986"/>
      <c r="C986"/>
      <c r="D986"/>
      <c r="E986"/>
      <c r="F986"/>
      <c r="G986"/>
      <c r="H986"/>
      <c r="I986"/>
      <c r="J986"/>
      <c r="K986"/>
      <c r="L986"/>
      <c r="M986"/>
      <c r="N986"/>
      <c r="O986"/>
      <c r="P986"/>
      <c r="Q986"/>
      <c r="R986"/>
      <c r="S986"/>
      <c r="T986"/>
      <c r="U986"/>
      <c r="V986"/>
      <c r="W986"/>
    </row>
    <row r="987" spans="1:23" x14ac:dyDescent="0.25">
      <c r="A987"/>
      <c r="B987"/>
      <c r="C987"/>
      <c r="D987"/>
      <c r="E987"/>
      <c r="F987"/>
      <c r="G987"/>
      <c r="H987"/>
      <c r="I987"/>
      <c r="J987"/>
      <c r="K987"/>
      <c r="L987"/>
      <c r="M987"/>
      <c r="N987"/>
      <c r="O987"/>
      <c r="P987"/>
      <c r="Q987"/>
      <c r="R987"/>
      <c r="S987"/>
      <c r="T987"/>
      <c r="U987"/>
      <c r="V987"/>
      <c r="W987"/>
    </row>
    <row r="988" spans="1:23" x14ac:dyDescent="0.25">
      <c r="A988"/>
      <c r="B988"/>
      <c r="C988"/>
      <c r="D988"/>
      <c r="E988"/>
      <c r="F988"/>
      <c r="G988"/>
      <c r="H988"/>
      <c r="I988"/>
      <c r="J988"/>
      <c r="K988"/>
      <c r="L988"/>
      <c r="M988"/>
      <c r="N988"/>
      <c r="O988"/>
      <c r="P988"/>
      <c r="Q988"/>
      <c r="R988"/>
      <c r="S988"/>
      <c r="T988"/>
      <c r="U988"/>
      <c r="V988"/>
      <c r="W988"/>
    </row>
    <row r="989" spans="1:23" x14ac:dyDescent="0.25">
      <c r="A989"/>
      <c r="B989"/>
      <c r="C989"/>
      <c r="D989"/>
      <c r="E989"/>
      <c r="F989"/>
      <c r="G989"/>
      <c r="H989"/>
      <c r="I989"/>
      <c r="J989"/>
      <c r="K989"/>
      <c r="L989"/>
      <c r="M989"/>
      <c r="N989"/>
      <c r="O989"/>
      <c r="P989"/>
      <c r="Q989"/>
      <c r="R989"/>
      <c r="S989"/>
      <c r="T989"/>
      <c r="U989"/>
      <c r="V989"/>
      <c r="W989"/>
    </row>
    <row r="990" spans="1:23" x14ac:dyDescent="0.25">
      <c r="A990"/>
      <c r="B990"/>
      <c r="C990"/>
      <c r="D990"/>
      <c r="E990"/>
      <c r="F990"/>
      <c r="G990"/>
      <c r="H990"/>
      <c r="I990"/>
      <c r="J990"/>
      <c r="K990"/>
      <c r="L990"/>
      <c r="M990"/>
      <c r="N990"/>
      <c r="O990"/>
      <c r="P990"/>
      <c r="Q990"/>
      <c r="R990"/>
      <c r="S990"/>
      <c r="T990"/>
      <c r="U990"/>
      <c r="V990"/>
      <c r="W990"/>
    </row>
    <row r="991" spans="1:23" x14ac:dyDescent="0.25">
      <c r="A991"/>
      <c r="B991"/>
      <c r="C991"/>
      <c r="D991"/>
      <c r="E991"/>
      <c r="F991"/>
      <c r="G991"/>
      <c r="H991"/>
      <c r="I991"/>
      <c r="J991"/>
      <c r="K991"/>
      <c r="L991"/>
      <c r="M991"/>
      <c r="N991"/>
      <c r="O991"/>
      <c r="P991"/>
      <c r="Q991"/>
      <c r="R991"/>
      <c r="S991"/>
      <c r="T991"/>
      <c r="U991"/>
      <c r="V991"/>
      <c r="W991"/>
    </row>
    <row r="992" spans="1:23" x14ac:dyDescent="0.25">
      <c r="A992"/>
      <c r="B992"/>
      <c r="C992"/>
      <c r="D992"/>
      <c r="E992"/>
      <c r="F992"/>
      <c r="G992"/>
      <c r="H992"/>
      <c r="I992"/>
      <c r="J992"/>
      <c r="K992"/>
      <c r="L992"/>
      <c r="M992"/>
      <c r="N992"/>
      <c r="O992"/>
      <c r="P992"/>
      <c r="Q992"/>
      <c r="R992"/>
      <c r="S992"/>
      <c r="T992"/>
      <c r="U992"/>
      <c r="V992"/>
      <c r="W992"/>
    </row>
    <row r="993" spans="1:23" x14ac:dyDescent="0.25">
      <c r="A993"/>
      <c r="B993"/>
      <c r="C993"/>
      <c r="D993"/>
      <c r="E993"/>
      <c r="F993"/>
      <c r="G993"/>
      <c r="H993"/>
      <c r="I993"/>
      <c r="J993"/>
      <c r="K993"/>
      <c r="L993"/>
      <c r="M993"/>
      <c r="N993"/>
      <c r="O993"/>
      <c r="P993"/>
      <c r="Q993"/>
      <c r="R993"/>
      <c r="S993"/>
      <c r="T993"/>
      <c r="U993"/>
      <c r="V993"/>
      <c r="W993"/>
    </row>
    <row r="994" spans="1:23" x14ac:dyDescent="0.25">
      <c r="A994"/>
      <c r="B994"/>
      <c r="C994"/>
      <c r="D994"/>
      <c r="E994"/>
      <c r="F994"/>
      <c r="G994"/>
      <c r="H994"/>
      <c r="I994"/>
      <c r="J994"/>
      <c r="K994"/>
      <c r="L994"/>
      <c r="M994"/>
      <c r="N994"/>
      <c r="O994"/>
      <c r="P994"/>
      <c r="Q994"/>
      <c r="R994"/>
      <c r="S994"/>
      <c r="T994"/>
      <c r="U994"/>
      <c r="V994"/>
      <c r="W994"/>
    </row>
    <row r="995" spans="1:23" x14ac:dyDescent="0.25">
      <c r="A995"/>
      <c r="B995"/>
      <c r="C995"/>
      <c r="D995"/>
      <c r="E995"/>
      <c r="F995"/>
      <c r="G995"/>
      <c r="H995"/>
      <c r="I995"/>
      <c r="J995"/>
      <c r="K995"/>
      <c r="L995"/>
      <c r="M995"/>
      <c r="N995"/>
      <c r="O995"/>
      <c r="P995"/>
      <c r="Q995"/>
      <c r="R995"/>
      <c r="S995"/>
      <c r="T995"/>
      <c r="U995"/>
      <c r="V995"/>
      <c r="W995"/>
    </row>
    <row r="996" spans="1:23" x14ac:dyDescent="0.25">
      <c r="A996"/>
      <c r="B996"/>
      <c r="C996"/>
      <c r="D996"/>
      <c r="E996"/>
      <c r="F996"/>
      <c r="G996"/>
      <c r="H996"/>
      <c r="I996"/>
      <c r="J996"/>
      <c r="K996"/>
      <c r="L996"/>
      <c r="M996"/>
      <c r="N996"/>
      <c r="O996"/>
      <c r="P996"/>
      <c r="Q996"/>
      <c r="R996"/>
      <c r="S996"/>
      <c r="T996"/>
      <c r="U996"/>
      <c r="V996"/>
      <c r="W996"/>
    </row>
    <row r="997" spans="1:23" x14ac:dyDescent="0.25">
      <c r="A997"/>
      <c r="B997"/>
      <c r="C997"/>
      <c r="D997"/>
      <c r="E997"/>
      <c r="F997"/>
      <c r="G997"/>
      <c r="H997"/>
      <c r="I997"/>
      <c r="J997"/>
      <c r="K997"/>
      <c r="L997"/>
      <c r="M997"/>
      <c r="N997"/>
      <c r="O997"/>
      <c r="P997"/>
      <c r="Q997"/>
      <c r="R997"/>
      <c r="S997"/>
      <c r="T997"/>
      <c r="U997"/>
      <c r="V997"/>
      <c r="W997"/>
    </row>
    <row r="998" spans="1:23" x14ac:dyDescent="0.25">
      <c r="A998"/>
      <c r="B998"/>
      <c r="C998"/>
      <c r="D998"/>
      <c r="E998"/>
      <c r="F998"/>
      <c r="G998"/>
      <c r="H998"/>
      <c r="I998"/>
      <c r="J998"/>
      <c r="K998"/>
      <c r="L998"/>
      <c r="M998"/>
      <c r="N998"/>
      <c r="O998"/>
      <c r="P998"/>
      <c r="Q998"/>
      <c r="R998"/>
      <c r="S998"/>
      <c r="T998"/>
      <c r="U998"/>
      <c r="V998"/>
      <c r="W998"/>
    </row>
    <row r="999" spans="1:23" x14ac:dyDescent="0.25">
      <c r="A999"/>
      <c r="B999"/>
      <c r="C999"/>
      <c r="D999"/>
      <c r="E999"/>
      <c r="F999"/>
      <c r="G999"/>
      <c r="H999"/>
      <c r="I999"/>
      <c r="J999"/>
      <c r="K999"/>
      <c r="L999"/>
      <c r="M999"/>
      <c r="N999"/>
      <c r="O999"/>
      <c r="P999"/>
      <c r="Q999"/>
      <c r="R999"/>
      <c r="S999"/>
      <c r="T999"/>
      <c r="U999"/>
      <c r="V999"/>
      <c r="W999"/>
    </row>
    <row r="1000" spans="1:23" x14ac:dyDescent="0.25">
      <c r="A1000"/>
      <c r="B1000"/>
      <c r="C1000"/>
      <c r="D1000"/>
      <c r="E1000"/>
      <c r="F1000"/>
      <c r="G1000"/>
      <c r="H1000"/>
      <c r="I1000"/>
      <c r="J1000"/>
      <c r="K1000"/>
      <c r="L1000"/>
      <c r="M1000"/>
      <c r="N1000"/>
      <c r="O1000"/>
      <c r="P1000"/>
      <c r="Q1000"/>
      <c r="R1000"/>
      <c r="S1000"/>
      <c r="T1000"/>
      <c r="U1000"/>
      <c r="V1000"/>
      <c r="W1000"/>
    </row>
  </sheetData>
  <sheetProtection sheet="1" objects="1" scenarios="1"/>
  <mergeCells count="12">
    <mergeCell ref="V4:W4"/>
    <mergeCell ref="V6:W6"/>
    <mergeCell ref="D6:G6"/>
    <mergeCell ref="H6:K6"/>
    <mergeCell ref="L6:O6"/>
    <mergeCell ref="T6:U6"/>
    <mergeCell ref="A4:C4"/>
    <mergeCell ref="H4:K4"/>
    <mergeCell ref="T4:U4"/>
    <mergeCell ref="A6:C6"/>
    <mergeCell ref="P4:S4"/>
    <mergeCell ref="P6:S6"/>
  </mergeCells>
  <phoneticPr fontId="2" type="noConversion"/>
  <dataValidations count="7">
    <dataValidation type="list" allowBlank="1" showInputMessage="1" showErrorMessage="1" sqref="T9:T169" xr:uid="{00000000-0002-0000-0100-000000000000}">
      <formula1>"MDA1 (IVM+ALB),MDA2 (DEC+ALB),MDA3 (IVM),T1 (PZQ+ALB/MBD),T2 (PZQ),T3 (ALB/MBD)"</formula1>
    </dataValidation>
    <dataValidation type="list" allowBlank="1" showInputMessage="1" showErrorMessage="1" sqref="U9:U169" xr:uid="{00000000-0002-0000-0100-000001000000}">
      <formula1>"T1 (PZQ+ALB/MBD),T2 (PZQ),T3 (ALB/MBD)"</formula1>
    </dataValidation>
    <dataValidation type="decimal" operator="greaterThan" allowBlank="1" showInputMessage="1" showErrorMessage="1" error="Please enter numerical values only." sqref="D9:D169" xr:uid="{00000000-0002-0000-0100-000002000000}">
      <formula1>0</formula1>
    </dataValidation>
    <dataValidation type="list" allowBlank="1" showInputMessage="1" showErrorMessage="1" sqref="J9:K169" xr:uid="{00000000-0002-0000-0100-000003000000}">
      <formula1>"0,1,2,3,4,5"</formula1>
    </dataValidation>
    <dataValidation type="list" allowBlank="1" showInputMessage="1" showErrorMessage="1" sqref="R9:R169" xr:uid="{00000000-0002-0000-0100-000004000000}">
      <formula1>"0,1,2"</formula1>
    </dataValidation>
    <dataValidation type="list" allowBlank="1" showInputMessage="1" showErrorMessage="1" sqref="S9:S169 P9:Q169" xr:uid="{00000000-0002-0000-0100-000005000000}">
      <formula1>"0,1"</formula1>
    </dataValidation>
    <dataValidation type="list" allowBlank="1" showInputMessage="1" showErrorMessage="1" sqref="H9:I169" xr:uid="{00000000-0002-0000-0100-000006000000}">
      <formula1>"0,1,4,99"</formula1>
    </dataValidation>
  </dataValidations>
  <pageMargins left="0.2" right="0.2" top="0.53" bottom="0.55000000000000004" header="0.5" footer="0.5"/>
  <pageSetup paperSize="9" scale="60" orientation="landscape" r:id="rId1"/>
  <headerFooter alignWithMargins="0"/>
  <colBreaks count="1" manualBreakCount="1">
    <brk id="21" max="1048575" man="1"/>
  </colBreaks>
  <ignoredErrors>
    <ignoredError sqref="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2" r:id="rId4" name="Button 24">
              <controlPr defaultSize="0" print="0" autoFill="0" autoPict="0" macro="[0]!Sheet2.Strategy">
                <anchor moveWithCells="1" sizeWithCells="1">
                  <from>
                    <xdr:col>21</xdr:col>
                    <xdr:colOff>0</xdr:colOff>
                    <xdr:row>6</xdr:row>
                    <xdr:rowOff>0</xdr:rowOff>
                  </from>
                  <to>
                    <xdr:col>23</xdr:col>
                    <xdr:colOff>0</xdr:colOff>
                    <xdr:row>7</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1000"/>
  <sheetViews>
    <sheetView showZeros="0" zoomScaleNormal="100" workbookViewId="0">
      <pane xSplit="4" ySplit="8" topLeftCell="E9" activePane="bottomRight" state="frozen"/>
      <selection pane="topRight" activeCell="E1" sqref="E1"/>
      <selection pane="bottomLeft" activeCell="A9" sqref="A9"/>
      <selection pane="bottomRight" activeCell="B32" sqref="B32"/>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6" width="10.7265625" style="1" hidden="1" customWidth="1"/>
    <col min="7" max="9" width="10.7265625" style="1" customWidth="1"/>
    <col min="10" max="10" width="10.7265625" style="1" hidden="1" customWidth="1"/>
    <col min="11" max="13" width="10.7265625" style="1" customWidth="1"/>
    <col min="14" max="14" width="7.26953125" style="1" hidden="1" customWidth="1"/>
    <col min="15" max="17" width="7.26953125" style="1" customWidth="1"/>
    <col min="18" max="16384" width="9.1796875" style="1"/>
  </cols>
  <sheetData>
    <row r="1" spans="1:17" ht="23" x14ac:dyDescent="0.5">
      <c r="A1" s="3" t="s">
        <v>27</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184" t="s">
        <v>16</v>
      </c>
      <c r="B4" s="184"/>
      <c r="C4" s="184"/>
      <c r="D4" s="15"/>
      <c r="E4" s="15"/>
      <c r="F4" s="66"/>
      <c r="G4" s="5">
        <f>SUM(G$9:G$1000)</f>
        <v>0</v>
      </c>
      <c r="H4" s="5">
        <f>SUM(H$9:H$1000)</f>
        <v>0</v>
      </c>
      <c r="I4" s="5">
        <f>SUM(I$9:I$1000)</f>
        <v>0</v>
      </c>
      <c r="J4" s="66"/>
      <c r="K4" s="5">
        <f>SUM(K$9:K$1000)</f>
        <v>0</v>
      </c>
      <c r="L4" s="5">
        <f>SUM(L$9:L$1000)</f>
        <v>0</v>
      </c>
      <c r="M4" s="5">
        <f>SUM(M$9:M$1000)</f>
        <v>0</v>
      </c>
      <c r="N4" s="66"/>
      <c r="O4" s="73" t="str">
        <f>IF(G4&lt;&gt;0, IF(K4/G4*100=0, "-", K4/G4*100), " ")</f>
        <v xml:space="preserve"> </v>
      </c>
      <c r="P4" s="73" t="str">
        <f>IF(H4&lt;&gt;0, IF(L4/H4*100=0, "-", L4/H4*100), " ")</f>
        <v xml:space="preserve"> </v>
      </c>
      <c r="Q4" s="73" t="str">
        <f>IF(I4&lt;&gt;0, IF(M4/I4*100=0, "-", M4/I4*100), " ")</f>
        <v xml:space="preserve"> </v>
      </c>
    </row>
    <row r="5" spans="1:17" ht="2.25" customHeight="1" x14ac:dyDescent="0.25">
      <c r="A5" s="4"/>
      <c r="B5" s="4"/>
      <c r="C5" s="4"/>
      <c r="D5" s="4"/>
      <c r="E5" s="4"/>
      <c r="F5" s="4"/>
      <c r="G5" s="4"/>
      <c r="H5" s="4"/>
      <c r="I5" s="4"/>
      <c r="J5" s="4"/>
      <c r="K5" s="4"/>
      <c r="L5" s="4"/>
      <c r="M5" s="4"/>
      <c r="N5" s="4"/>
      <c r="O5" s="4"/>
      <c r="P5" s="4"/>
      <c r="Q5" s="4"/>
    </row>
    <row r="6" spans="1:17" x14ac:dyDescent="0.25">
      <c r="A6" s="185"/>
      <c r="B6" s="185"/>
      <c r="C6" s="185"/>
      <c r="D6" s="187" t="s">
        <v>22</v>
      </c>
      <c r="E6" s="189" t="s">
        <v>24</v>
      </c>
      <c r="F6" s="186" t="s">
        <v>75</v>
      </c>
      <c r="G6" s="186"/>
      <c r="H6" s="186"/>
      <c r="I6" s="186"/>
      <c r="J6" s="183" t="s">
        <v>23</v>
      </c>
      <c r="K6" s="183"/>
      <c r="L6" s="183"/>
      <c r="M6" s="183"/>
      <c r="N6" s="183" t="s">
        <v>74</v>
      </c>
      <c r="O6" s="183"/>
      <c r="P6" s="183"/>
      <c r="Q6" s="183"/>
    </row>
    <row r="7" spans="1:17" x14ac:dyDescent="0.25">
      <c r="A7" s="7" t="s">
        <v>0</v>
      </c>
      <c r="B7" s="7" t="s">
        <v>1</v>
      </c>
      <c r="C7" s="7" t="s">
        <v>2</v>
      </c>
      <c r="D7" s="188"/>
      <c r="E7" s="190"/>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3"/>
      <c r="B8" s="24"/>
      <c r="C8" s="24"/>
      <c r="D8" s="24"/>
      <c r="E8" s="24"/>
      <c r="F8" s="24"/>
      <c r="G8" s="24"/>
      <c r="H8" s="24"/>
      <c r="I8" s="24"/>
      <c r="J8" s="24"/>
      <c r="K8" s="24"/>
      <c r="L8" s="25"/>
      <c r="M8" s="25"/>
      <c r="N8" s="24"/>
      <c r="O8" s="24"/>
      <c r="P8" s="25"/>
      <c r="Q8" s="25"/>
    </row>
    <row r="9" spans="1:17" x14ac:dyDescent="0.25">
      <c r="A9" s="10" t="str">
        <f>IF(COUNTRY_INFO!A9=0," ",COUNTRY_INFO!A9)</f>
        <v>Angola</v>
      </c>
      <c r="B9" s="10" t="str">
        <f>IF(COUNTRY_INFO!B9=0," ",COUNTRY_INFO!B9)</f>
        <v>BENGO</v>
      </c>
      <c r="C9" s="10" t="str">
        <f>IF(COUNTRY_INFO!C9=0," ",COUNTRY_INFO!C9)</f>
        <v>AMBRIZ</v>
      </c>
      <c r="D9" s="11" t="str">
        <f>IF(COUNTRY_INFO!$T$9:$T$1000="MDA1 (IVM+ALB)", COUNTRY_INFO!$T$9:$T$1000, " ")</f>
        <v xml:space="preserve"> </v>
      </c>
      <c r="E9" s="127"/>
      <c r="F9" s="65"/>
      <c r="G9" s="14"/>
      <c r="H9" s="14"/>
      <c r="I9" s="11">
        <f t="shared" ref="I9:I40" si="0">SUM(F9:H9)</f>
        <v>0</v>
      </c>
      <c r="J9" s="65"/>
      <c r="K9" s="22"/>
      <c r="L9" s="22"/>
      <c r="M9" s="14">
        <f t="shared" ref="M9:M40" si="1">SUM(J9:L9)</f>
        <v>0</v>
      </c>
      <c r="N9" s="65"/>
      <c r="O9" s="68" t="str">
        <f t="shared" ref="O9:O40" si="2">IF(G9&lt;&gt;0, IF(K9/G9*100=0, "-", K9/G9*100), " ")</f>
        <v xml:space="preserve"> </v>
      </c>
      <c r="P9" s="68" t="str">
        <f t="shared" ref="P9:P40" si="3">IF(H9&lt;&gt;0, IF(L9/H9*100=0, "-", L9/H9*100), " ")</f>
        <v xml:space="preserve"> </v>
      </c>
      <c r="Q9" s="68" t="str">
        <f t="shared" ref="Q9:Q40" si="4">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IF(COUNTRY_INFO!$T$9:$T$1000="MDA1 (IVM+ALB)", COUNTRY_INFO!$T$9:$T$1000, " ")</f>
        <v xml:space="preserve"> </v>
      </c>
      <c r="E10" s="127"/>
      <c r="F10" s="65"/>
      <c r="G10" s="14"/>
      <c r="H10" s="14"/>
      <c r="I10" s="11">
        <f t="shared" si="0"/>
        <v>0</v>
      </c>
      <c r="J10" s="65"/>
      <c r="K10" s="22"/>
      <c r="L10" s="22"/>
      <c r="M10" s="14">
        <f t="shared" si="1"/>
        <v>0</v>
      </c>
      <c r="N10" s="65"/>
      <c r="O10" s="68" t="str">
        <f t="shared" si="2"/>
        <v xml:space="preserve"> </v>
      </c>
      <c r="P10" s="68" t="str">
        <f t="shared" si="3"/>
        <v xml:space="preserve"> </v>
      </c>
      <c r="Q10" s="68" t="str">
        <f t="shared" si="4"/>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IF(COUNTRY_INFO!$T$9:$T$1000="MDA1 (IVM+ALB)", COUNTRY_INFO!$T$9:$T$1000, " ")</f>
        <v xml:space="preserve"> </v>
      </c>
      <c r="E11" s="127"/>
      <c r="F11" s="65"/>
      <c r="G11" s="14"/>
      <c r="H11" s="14"/>
      <c r="I11" s="11">
        <f t="shared" si="0"/>
        <v>0</v>
      </c>
      <c r="J11" s="65"/>
      <c r="K11" s="22"/>
      <c r="L11" s="22"/>
      <c r="M11" s="14">
        <f t="shared" si="1"/>
        <v>0</v>
      </c>
      <c r="N11" s="65"/>
      <c r="O11" s="68" t="str">
        <f t="shared" si="2"/>
        <v xml:space="preserve"> </v>
      </c>
      <c r="P11" s="68" t="str">
        <f t="shared" si="3"/>
        <v xml:space="preserve"> </v>
      </c>
      <c r="Q11" s="68" t="str">
        <f t="shared" si="4"/>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IF(COUNTRY_INFO!$T$9:$T$1000="MDA1 (IVM+ALB)", COUNTRY_INFO!$T$9:$T$1000, " ")</f>
        <v xml:space="preserve"> </v>
      </c>
      <c r="E12" s="127"/>
      <c r="F12" s="65"/>
      <c r="G12" s="14"/>
      <c r="H12" s="14"/>
      <c r="I12" s="11">
        <f t="shared" si="0"/>
        <v>0</v>
      </c>
      <c r="J12" s="65"/>
      <c r="K12" s="22"/>
      <c r="L12" s="22"/>
      <c r="M12" s="14">
        <f t="shared" si="1"/>
        <v>0</v>
      </c>
      <c r="N12" s="65"/>
      <c r="O12" s="68" t="str">
        <f t="shared" si="2"/>
        <v xml:space="preserve"> </v>
      </c>
      <c r="P12" s="68" t="str">
        <f t="shared" si="3"/>
        <v xml:space="preserve"> </v>
      </c>
      <c r="Q12" s="68" t="str">
        <f t="shared" si="4"/>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IF(COUNTRY_INFO!$T$9:$T$1000="MDA1 (IVM+ALB)", COUNTRY_INFO!$T$9:$T$1000, " ")</f>
        <v xml:space="preserve"> </v>
      </c>
      <c r="E13" s="127"/>
      <c r="F13" s="65"/>
      <c r="G13" s="14"/>
      <c r="H13" s="14"/>
      <c r="I13" s="11">
        <f t="shared" si="0"/>
        <v>0</v>
      </c>
      <c r="J13" s="65"/>
      <c r="K13" s="22"/>
      <c r="L13" s="22"/>
      <c r="M13" s="14">
        <f t="shared" si="1"/>
        <v>0</v>
      </c>
      <c r="N13" s="65"/>
      <c r="O13" s="68" t="str">
        <f t="shared" si="2"/>
        <v xml:space="preserve"> </v>
      </c>
      <c r="P13" s="68" t="str">
        <f t="shared" si="3"/>
        <v xml:space="preserve"> </v>
      </c>
      <c r="Q13" s="68" t="str">
        <f t="shared" si="4"/>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IF(COUNTRY_INFO!$T$9:$T$1000="MDA1 (IVM+ALB)", COUNTRY_INFO!$T$9:$T$1000, " ")</f>
        <v xml:space="preserve"> </v>
      </c>
      <c r="E14" s="127"/>
      <c r="F14" s="65"/>
      <c r="G14" s="14"/>
      <c r="H14" s="14"/>
      <c r="I14" s="11">
        <f t="shared" si="0"/>
        <v>0</v>
      </c>
      <c r="J14" s="65"/>
      <c r="K14" s="22"/>
      <c r="L14" s="22"/>
      <c r="M14" s="14">
        <f t="shared" si="1"/>
        <v>0</v>
      </c>
      <c r="N14" s="65"/>
      <c r="O14" s="68" t="str">
        <f t="shared" si="2"/>
        <v xml:space="preserve"> </v>
      </c>
      <c r="P14" s="68" t="str">
        <f t="shared" si="3"/>
        <v xml:space="preserve"> </v>
      </c>
      <c r="Q14" s="68" t="str">
        <f t="shared" si="4"/>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IF(COUNTRY_INFO!$T$9:$T$1000="MDA1 (IVM+ALB)", COUNTRY_INFO!$T$9:$T$1000, " ")</f>
        <v xml:space="preserve"> </v>
      </c>
      <c r="E15" s="127"/>
      <c r="F15" s="65"/>
      <c r="G15" s="14"/>
      <c r="H15" s="14"/>
      <c r="I15" s="11">
        <f t="shared" si="0"/>
        <v>0</v>
      </c>
      <c r="J15" s="65"/>
      <c r="K15" s="22"/>
      <c r="L15" s="22"/>
      <c r="M15" s="14">
        <f t="shared" si="1"/>
        <v>0</v>
      </c>
      <c r="N15" s="65"/>
      <c r="O15" s="68" t="str">
        <f t="shared" si="2"/>
        <v xml:space="preserve"> </v>
      </c>
      <c r="P15" s="68" t="str">
        <f t="shared" si="3"/>
        <v xml:space="preserve"> </v>
      </c>
      <c r="Q15" s="68" t="str">
        <f t="shared" si="4"/>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IF(COUNTRY_INFO!$T$9:$T$1000="MDA1 (IVM+ALB)", COUNTRY_INFO!$T$9:$T$1000, " ")</f>
        <v xml:space="preserve"> </v>
      </c>
      <c r="E16" s="127"/>
      <c r="F16" s="65"/>
      <c r="G16" s="14"/>
      <c r="H16" s="14"/>
      <c r="I16" s="11">
        <f t="shared" si="0"/>
        <v>0</v>
      </c>
      <c r="J16" s="65"/>
      <c r="K16" s="22"/>
      <c r="L16" s="22"/>
      <c r="M16" s="14">
        <f t="shared" si="1"/>
        <v>0</v>
      </c>
      <c r="N16" s="65"/>
      <c r="O16" s="68" t="str">
        <f t="shared" si="2"/>
        <v xml:space="preserve"> </v>
      </c>
      <c r="P16" s="68" t="str">
        <f t="shared" si="3"/>
        <v xml:space="preserve"> </v>
      </c>
      <c r="Q16" s="68" t="str">
        <f t="shared" si="4"/>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IF(COUNTRY_INFO!$T$9:$T$1000="MDA1 (IVM+ALB)", COUNTRY_INFO!$T$9:$T$1000, " ")</f>
        <v xml:space="preserve"> </v>
      </c>
      <c r="E17" s="127"/>
      <c r="F17" s="65"/>
      <c r="G17" s="14"/>
      <c r="H17" s="14"/>
      <c r="I17" s="11">
        <f t="shared" si="0"/>
        <v>0</v>
      </c>
      <c r="J17" s="65"/>
      <c r="K17" s="22"/>
      <c r="L17" s="22"/>
      <c r="M17" s="14">
        <f t="shared" si="1"/>
        <v>0</v>
      </c>
      <c r="N17" s="65"/>
      <c r="O17" s="68" t="str">
        <f t="shared" si="2"/>
        <v xml:space="preserve"> </v>
      </c>
      <c r="P17" s="68" t="str">
        <f t="shared" si="3"/>
        <v xml:space="preserve"> </v>
      </c>
      <c r="Q17" s="68" t="str">
        <f t="shared" si="4"/>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IF(COUNTRY_INFO!$T$9:$T$1000="MDA1 (IVM+ALB)", COUNTRY_INFO!$T$9:$T$1000, " ")</f>
        <v xml:space="preserve"> </v>
      </c>
      <c r="E18" s="127"/>
      <c r="F18" s="65"/>
      <c r="G18" s="14"/>
      <c r="H18" s="14"/>
      <c r="I18" s="11">
        <f t="shared" si="0"/>
        <v>0</v>
      </c>
      <c r="J18" s="65"/>
      <c r="K18" s="22"/>
      <c r="L18" s="22"/>
      <c r="M18" s="14">
        <f t="shared" si="1"/>
        <v>0</v>
      </c>
      <c r="N18" s="65"/>
      <c r="O18" s="68" t="str">
        <f t="shared" si="2"/>
        <v xml:space="preserve"> </v>
      </c>
      <c r="P18" s="68" t="str">
        <f t="shared" si="3"/>
        <v xml:space="preserve"> </v>
      </c>
      <c r="Q18" s="68" t="str">
        <f t="shared" si="4"/>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IF(COUNTRY_INFO!$T$9:$T$1000="MDA1 (IVM+ALB)", COUNTRY_INFO!$T$9:$T$1000, " ")</f>
        <v xml:space="preserve"> </v>
      </c>
      <c r="E19" s="127"/>
      <c r="F19" s="65"/>
      <c r="G19" s="14"/>
      <c r="H19" s="14"/>
      <c r="I19" s="11">
        <f t="shared" si="0"/>
        <v>0</v>
      </c>
      <c r="J19" s="65"/>
      <c r="K19" s="22"/>
      <c r="L19" s="22"/>
      <c r="M19" s="14">
        <f t="shared" si="1"/>
        <v>0</v>
      </c>
      <c r="N19" s="65"/>
      <c r="O19" s="68" t="str">
        <f t="shared" si="2"/>
        <v xml:space="preserve"> </v>
      </c>
      <c r="P19" s="68" t="str">
        <f t="shared" si="3"/>
        <v xml:space="preserve"> </v>
      </c>
      <c r="Q19" s="68" t="str">
        <f t="shared" si="4"/>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IF(COUNTRY_INFO!$T$9:$T$1000="MDA1 (IVM+ALB)", COUNTRY_INFO!$T$9:$T$1000, " ")</f>
        <v xml:space="preserve"> </v>
      </c>
      <c r="E20" s="127"/>
      <c r="F20" s="65"/>
      <c r="G20" s="14"/>
      <c r="H20" s="14"/>
      <c r="I20" s="11">
        <f t="shared" si="0"/>
        <v>0</v>
      </c>
      <c r="J20" s="65"/>
      <c r="K20" s="22"/>
      <c r="L20" s="22"/>
      <c r="M20" s="14">
        <f t="shared" si="1"/>
        <v>0</v>
      </c>
      <c r="N20" s="65"/>
      <c r="O20" s="68" t="str">
        <f t="shared" si="2"/>
        <v xml:space="preserve"> </v>
      </c>
      <c r="P20" s="68" t="str">
        <f t="shared" si="3"/>
        <v xml:space="preserve"> </v>
      </c>
      <c r="Q20" s="68" t="str">
        <f t="shared" si="4"/>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IF(COUNTRY_INFO!$T$9:$T$1000="MDA1 (IVM+ALB)", COUNTRY_INFO!$T$9:$T$1000, " ")</f>
        <v xml:space="preserve"> </v>
      </c>
      <c r="E21" s="127"/>
      <c r="F21" s="65"/>
      <c r="G21" s="14"/>
      <c r="H21" s="14"/>
      <c r="I21" s="11">
        <f t="shared" si="0"/>
        <v>0</v>
      </c>
      <c r="J21" s="65"/>
      <c r="K21" s="22"/>
      <c r="L21" s="22"/>
      <c r="M21" s="14">
        <f t="shared" si="1"/>
        <v>0</v>
      </c>
      <c r="N21" s="65"/>
      <c r="O21" s="68" t="str">
        <f t="shared" si="2"/>
        <v xml:space="preserve"> </v>
      </c>
      <c r="P21" s="68" t="str">
        <f t="shared" si="3"/>
        <v xml:space="preserve"> </v>
      </c>
      <c r="Q21" s="68" t="str">
        <f t="shared" si="4"/>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IF(COUNTRY_INFO!$T$9:$T$1000="MDA1 (IVM+ALB)", COUNTRY_INFO!$T$9:$T$1000, " ")</f>
        <v xml:space="preserve"> </v>
      </c>
      <c r="E22" s="127"/>
      <c r="F22" s="65"/>
      <c r="G22" s="14"/>
      <c r="H22" s="14"/>
      <c r="I22" s="11">
        <f t="shared" si="0"/>
        <v>0</v>
      </c>
      <c r="J22" s="65"/>
      <c r="K22" s="22"/>
      <c r="L22" s="22"/>
      <c r="M22" s="14">
        <f t="shared" si="1"/>
        <v>0</v>
      </c>
      <c r="N22" s="65"/>
      <c r="O22" s="68" t="str">
        <f t="shared" si="2"/>
        <v xml:space="preserve"> </v>
      </c>
      <c r="P22" s="68" t="str">
        <f t="shared" si="3"/>
        <v xml:space="preserve"> </v>
      </c>
      <c r="Q22" s="68" t="str">
        <f t="shared" si="4"/>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IF(COUNTRY_INFO!$T$9:$T$1000="MDA1 (IVM+ALB)", COUNTRY_INFO!$T$9:$T$1000, " ")</f>
        <v xml:space="preserve"> </v>
      </c>
      <c r="E23" s="127"/>
      <c r="F23" s="65"/>
      <c r="G23" s="14"/>
      <c r="H23" s="14"/>
      <c r="I23" s="11">
        <f t="shared" si="0"/>
        <v>0</v>
      </c>
      <c r="J23" s="65"/>
      <c r="K23" s="22"/>
      <c r="L23" s="22"/>
      <c r="M23" s="14">
        <f t="shared" si="1"/>
        <v>0</v>
      </c>
      <c r="N23" s="65"/>
      <c r="O23" s="68" t="str">
        <f t="shared" si="2"/>
        <v xml:space="preserve"> </v>
      </c>
      <c r="P23" s="68" t="str">
        <f t="shared" si="3"/>
        <v xml:space="preserve"> </v>
      </c>
      <c r="Q23" s="68" t="str">
        <f t="shared" si="4"/>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IF(COUNTRY_INFO!$T$9:$T$1000="MDA1 (IVM+ALB)", COUNTRY_INFO!$T$9:$T$1000, " ")</f>
        <v xml:space="preserve"> </v>
      </c>
      <c r="E24" s="127"/>
      <c r="F24" s="65"/>
      <c r="G24" s="14"/>
      <c r="H24" s="14"/>
      <c r="I24" s="11">
        <f t="shared" si="0"/>
        <v>0</v>
      </c>
      <c r="J24" s="65"/>
      <c r="K24" s="22"/>
      <c r="L24" s="22"/>
      <c r="M24" s="14">
        <f t="shared" si="1"/>
        <v>0</v>
      </c>
      <c r="N24" s="65"/>
      <c r="O24" s="68" t="str">
        <f t="shared" si="2"/>
        <v xml:space="preserve"> </v>
      </c>
      <c r="P24" s="68" t="str">
        <f t="shared" si="3"/>
        <v xml:space="preserve"> </v>
      </c>
      <c r="Q24" s="68" t="str">
        <f t="shared" si="4"/>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IF(COUNTRY_INFO!$T$9:$T$1000="MDA1 (IVM+ALB)", COUNTRY_INFO!$T$9:$T$1000, " ")</f>
        <v xml:space="preserve"> </v>
      </c>
      <c r="E25" s="127"/>
      <c r="F25" s="65"/>
      <c r="G25" s="14"/>
      <c r="H25" s="14"/>
      <c r="I25" s="11">
        <f t="shared" si="0"/>
        <v>0</v>
      </c>
      <c r="J25" s="65"/>
      <c r="K25" s="22"/>
      <c r="L25" s="22"/>
      <c r="M25" s="14">
        <f t="shared" si="1"/>
        <v>0</v>
      </c>
      <c r="N25" s="65"/>
      <c r="O25" s="68" t="str">
        <f t="shared" si="2"/>
        <v xml:space="preserve"> </v>
      </c>
      <c r="P25" s="68" t="str">
        <f t="shared" si="3"/>
        <v xml:space="preserve"> </v>
      </c>
      <c r="Q25" s="68" t="str">
        <f t="shared" si="4"/>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IF(COUNTRY_INFO!$T$9:$T$1000="MDA1 (IVM+ALB)", COUNTRY_INFO!$T$9:$T$1000, " ")</f>
        <v xml:space="preserve"> </v>
      </c>
      <c r="E26" s="127"/>
      <c r="F26" s="65"/>
      <c r="G26" s="14"/>
      <c r="H26" s="14"/>
      <c r="I26" s="11">
        <f t="shared" si="0"/>
        <v>0</v>
      </c>
      <c r="J26" s="65"/>
      <c r="K26" s="22"/>
      <c r="L26" s="22"/>
      <c r="M26" s="14">
        <f t="shared" si="1"/>
        <v>0</v>
      </c>
      <c r="N26" s="65"/>
      <c r="O26" s="68" t="str">
        <f t="shared" si="2"/>
        <v xml:space="preserve"> </v>
      </c>
      <c r="P26" s="68" t="str">
        <f t="shared" si="3"/>
        <v xml:space="preserve"> </v>
      </c>
      <c r="Q26" s="68" t="str">
        <f t="shared" si="4"/>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IF(COUNTRY_INFO!$T$9:$T$1000="MDA1 (IVM+ALB)", COUNTRY_INFO!$T$9:$T$1000, " ")</f>
        <v xml:space="preserve"> </v>
      </c>
      <c r="E27" s="127"/>
      <c r="F27" s="65"/>
      <c r="G27" s="14"/>
      <c r="H27" s="14"/>
      <c r="I27" s="11">
        <f t="shared" si="0"/>
        <v>0</v>
      </c>
      <c r="J27" s="65"/>
      <c r="K27" s="22"/>
      <c r="L27" s="22"/>
      <c r="M27" s="14">
        <f t="shared" si="1"/>
        <v>0</v>
      </c>
      <c r="N27" s="65"/>
      <c r="O27" s="68" t="str">
        <f t="shared" si="2"/>
        <v xml:space="preserve"> </v>
      </c>
      <c r="P27" s="68" t="str">
        <f t="shared" si="3"/>
        <v xml:space="preserve"> </v>
      </c>
      <c r="Q27" s="68" t="str">
        <f t="shared" si="4"/>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IF(COUNTRY_INFO!$T$9:$T$1000="MDA1 (IVM+ALB)", COUNTRY_INFO!$T$9:$T$1000, " ")</f>
        <v xml:space="preserve"> </v>
      </c>
      <c r="E28" s="127"/>
      <c r="F28" s="65"/>
      <c r="G28" s="14"/>
      <c r="H28" s="14"/>
      <c r="I28" s="11">
        <f t="shared" si="0"/>
        <v>0</v>
      </c>
      <c r="J28" s="65"/>
      <c r="K28" s="22"/>
      <c r="L28" s="22"/>
      <c r="M28" s="14">
        <f t="shared" si="1"/>
        <v>0</v>
      </c>
      <c r="N28" s="65"/>
      <c r="O28" s="68" t="str">
        <f t="shared" si="2"/>
        <v xml:space="preserve"> </v>
      </c>
      <c r="P28" s="68" t="str">
        <f t="shared" si="3"/>
        <v xml:space="preserve"> </v>
      </c>
      <c r="Q28" s="68" t="str">
        <f t="shared" si="4"/>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IF(COUNTRY_INFO!$T$9:$T$1000="MDA1 (IVM+ALB)", COUNTRY_INFO!$T$9:$T$1000, " ")</f>
        <v xml:space="preserve"> </v>
      </c>
      <c r="E29" s="127"/>
      <c r="F29" s="65"/>
      <c r="G29" s="14"/>
      <c r="H29" s="14"/>
      <c r="I29" s="11">
        <f t="shared" si="0"/>
        <v>0</v>
      </c>
      <c r="J29" s="65"/>
      <c r="K29" s="22"/>
      <c r="L29" s="22"/>
      <c r="M29" s="14">
        <f t="shared" si="1"/>
        <v>0</v>
      </c>
      <c r="N29" s="65"/>
      <c r="O29" s="68" t="str">
        <f t="shared" si="2"/>
        <v xml:space="preserve"> </v>
      </c>
      <c r="P29" s="68" t="str">
        <f t="shared" si="3"/>
        <v xml:space="preserve"> </v>
      </c>
      <c r="Q29" s="68" t="str">
        <f t="shared" si="4"/>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IF(COUNTRY_INFO!$T$9:$T$1000="MDA1 (IVM+ALB)", COUNTRY_INFO!$T$9:$T$1000, " ")</f>
        <v xml:space="preserve"> </v>
      </c>
      <c r="E30" s="127"/>
      <c r="F30" s="65"/>
      <c r="G30" s="14"/>
      <c r="H30" s="14"/>
      <c r="I30" s="11">
        <f t="shared" si="0"/>
        <v>0</v>
      </c>
      <c r="J30" s="65"/>
      <c r="K30" s="22"/>
      <c r="L30" s="22"/>
      <c r="M30" s="14">
        <f t="shared" si="1"/>
        <v>0</v>
      </c>
      <c r="N30" s="65"/>
      <c r="O30" s="68" t="str">
        <f t="shared" si="2"/>
        <v xml:space="preserve"> </v>
      </c>
      <c r="P30" s="68" t="str">
        <f t="shared" si="3"/>
        <v xml:space="preserve"> </v>
      </c>
      <c r="Q30" s="68" t="str">
        <f t="shared" si="4"/>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IF(COUNTRY_INFO!$T$9:$T$1000="MDA1 (IVM+ALB)", COUNTRY_INFO!$T$9:$T$1000, " ")</f>
        <v xml:space="preserve"> </v>
      </c>
      <c r="E31" s="127"/>
      <c r="F31" s="65"/>
      <c r="G31" s="14"/>
      <c r="H31" s="14"/>
      <c r="I31" s="11">
        <f t="shared" si="0"/>
        <v>0</v>
      </c>
      <c r="J31" s="65"/>
      <c r="K31" s="22"/>
      <c r="L31" s="22"/>
      <c r="M31" s="14">
        <f t="shared" si="1"/>
        <v>0</v>
      </c>
      <c r="N31" s="65"/>
      <c r="O31" s="68" t="str">
        <f t="shared" si="2"/>
        <v xml:space="preserve"> </v>
      </c>
      <c r="P31" s="68" t="str">
        <f t="shared" si="3"/>
        <v xml:space="preserve"> </v>
      </c>
      <c r="Q31" s="68" t="str">
        <f t="shared" si="4"/>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IF(COUNTRY_INFO!$T$9:$T$1000="MDA1 (IVM+ALB)", COUNTRY_INFO!$T$9:$T$1000, " ")</f>
        <v xml:space="preserve"> </v>
      </c>
      <c r="E32" s="127"/>
      <c r="F32" s="65"/>
      <c r="G32" s="14"/>
      <c r="H32" s="14"/>
      <c r="I32" s="11">
        <f t="shared" si="0"/>
        <v>0</v>
      </c>
      <c r="J32" s="65"/>
      <c r="K32" s="22"/>
      <c r="L32" s="22"/>
      <c r="M32" s="14">
        <f t="shared" si="1"/>
        <v>0</v>
      </c>
      <c r="N32" s="65"/>
      <c r="O32" s="68" t="str">
        <f t="shared" si="2"/>
        <v xml:space="preserve"> </v>
      </c>
      <c r="P32" s="68" t="str">
        <f t="shared" si="3"/>
        <v xml:space="preserve"> </v>
      </c>
      <c r="Q32" s="68" t="str">
        <f t="shared" si="4"/>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IF(COUNTRY_INFO!$T$9:$T$1000="MDA1 (IVM+ALB)", COUNTRY_INFO!$T$9:$T$1000, " ")</f>
        <v xml:space="preserve"> </v>
      </c>
      <c r="E33" s="127"/>
      <c r="F33" s="65"/>
      <c r="G33" s="14"/>
      <c r="H33" s="14"/>
      <c r="I33" s="11">
        <f t="shared" si="0"/>
        <v>0</v>
      </c>
      <c r="J33" s="65"/>
      <c r="K33" s="22"/>
      <c r="L33" s="22"/>
      <c r="M33" s="14">
        <f t="shared" si="1"/>
        <v>0</v>
      </c>
      <c r="N33" s="65"/>
      <c r="O33" s="68" t="str">
        <f t="shared" si="2"/>
        <v xml:space="preserve"> </v>
      </c>
      <c r="P33" s="68" t="str">
        <f t="shared" si="3"/>
        <v xml:space="preserve"> </v>
      </c>
      <c r="Q33" s="68" t="str">
        <f t="shared" si="4"/>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IF(COUNTRY_INFO!$T$9:$T$1000="MDA1 (IVM+ALB)", COUNTRY_INFO!$T$9:$T$1000, " ")</f>
        <v xml:space="preserve"> </v>
      </c>
      <c r="E34" s="127"/>
      <c r="F34" s="65"/>
      <c r="G34" s="14"/>
      <c r="H34" s="14"/>
      <c r="I34" s="11">
        <f t="shared" si="0"/>
        <v>0</v>
      </c>
      <c r="J34" s="65"/>
      <c r="K34" s="22"/>
      <c r="L34" s="22"/>
      <c r="M34" s="14">
        <f t="shared" si="1"/>
        <v>0</v>
      </c>
      <c r="N34" s="65"/>
      <c r="O34" s="68" t="str">
        <f t="shared" si="2"/>
        <v xml:space="preserve"> </v>
      </c>
      <c r="P34" s="68" t="str">
        <f t="shared" si="3"/>
        <v xml:space="preserve"> </v>
      </c>
      <c r="Q34" s="68" t="str">
        <f t="shared" si="4"/>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IF(COUNTRY_INFO!$T$9:$T$1000="MDA1 (IVM+ALB)", COUNTRY_INFO!$T$9:$T$1000, " ")</f>
        <v xml:space="preserve"> </v>
      </c>
      <c r="E35" s="127"/>
      <c r="F35" s="65"/>
      <c r="G35" s="14"/>
      <c r="H35" s="14"/>
      <c r="I35" s="11">
        <f t="shared" si="0"/>
        <v>0</v>
      </c>
      <c r="J35" s="65"/>
      <c r="K35" s="22"/>
      <c r="L35" s="22"/>
      <c r="M35" s="14">
        <f t="shared" si="1"/>
        <v>0</v>
      </c>
      <c r="N35" s="65"/>
      <c r="O35" s="68" t="str">
        <f t="shared" si="2"/>
        <v xml:space="preserve"> </v>
      </c>
      <c r="P35" s="68" t="str">
        <f t="shared" si="3"/>
        <v xml:space="preserve"> </v>
      </c>
      <c r="Q35" s="68" t="str">
        <f t="shared" si="4"/>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IF(COUNTRY_INFO!$T$9:$T$1000="MDA1 (IVM+ALB)", COUNTRY_INFO!$T$9:$T$1000, " ")</f>
        <v xml:space="preserve"> </v>
      </c>
      <c r="E36" s="127"/>
      <c r="F36" s="65"/>
      <c r="G36" s="14"/>
      <c r="H36" s="14"/>
      <c r="I36" s="11">
        <f t="shared" si="0"/>
        <v>0</v>
      </c>
      <c r="J36" s="65"/>
      <c r="K36" s="22"/>
      <c r="L36" s="22"/>
      <c r="M36" s="14">
        <f t="shared" si="1"/>
        <v>0</v>
      </c>
      <c r="N36" s="65"/>
      <c r="O36" s="68" t="str">
        <f t="shared" si="2"/>
        <v xml:space="preserve"> </v>
      </c>
      <c r="P36" s="68" t="str">
        <f t="shared" si="3"/>
        <v xml:space="preserve"> </v>
      </c>
      <c r="Q36" s="68" t="str">
        <f t="shared" si="4"/>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IF(COUNTRY_INFO!$T$9:$T$1000="MDA1 (IVM+ALB)", COUNTRY_INFO!$T$9:$T$1000, " ")</f>
        <v xml:space="preserve"> </v>
      </c>
      <c r="E37" s="127"/>
      <c r="F37" s="65"/>
      <c r="G37" s="14"/>
      <c r="H37" s="14"/>
      <c r="I37" s="11">
        <f t="shared" si="0"/>
        <v>0</v>
      </c>
      <c r="J37" s="65"/>
      <c r="K37" s="22"/>
      <c r="L37" s="22"/>
      <c r="M37" s="14">
        <f t="shared" si="1"/>
        <v>0</v>
      </c>
      <c r="N37" s="65"/>
      <c r="O37" s="68" t="str">
        <f t="shared" si="2"/>
        <v xml:space="preserve"> </v>
      </c>
      <c r="P37" s="68" t="str">
        <f t="shared" si="3"/>
        <v xml:space="preserve"> </v>
      </c>
      <c r="Q37" s="68" t="str">
        <f t="shared" si="4"/>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IF(COUNTRY_INFO!$T$9:$T$1000="MDA1 (IVM+ALB)", COUNTRY_INFO!$T$9:$T$1000, " ")</f>
        <v xml:space="preserve"> </v>
      </c>
      <c r="E38" s="127"/>
      <c r="F38" s="65"/>
      <c r="G38" s="14"/>
      <c r="H38" s="14"/>
      <c r="I38" s="11">
        <f t="shared" si="0"/>
        <v>0</v>
      </c>
      <c r="J38" s="65"/>
      <c r="K38" s="22"/>
      <c r="L38" s="22"/>
      <c r="M38" s="14">
        <f t="shared" si="1"/>
        <v>0</v>
      </c>
      <c r="N38" s="65"/>
      <c r="O38" s="68" t="str">
        <f t="shared" si="2"/>
        <v xml:space="preserve"> </v>
      </c>
      <c r="P38" s="68" t="str">
        <f t="shared" si="3"/>
        <v xml:space="preserve"> </v>
      </c>
      <c r="Q38" s="68" t="str">
        <f t="shared" si="4"/>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IF(COUNTRY_INFO!$T$9:$T$1000="MDA1 (IVM+ALB)", COUNTRY_INFO!$T$9:$T$1000, " ")</f>
        <v xml:space="preserve"> </v>
      </c>
      <c r="E39" s="127"/>
      <c r="F39" s="65"/>
      <c r="G39" s="14"/>
      <c r="H39" s="14"/>
      <c r="I39" s="11">
        <f t="shared" si="0"/>
        <v>0</v>
      </c>
      <c r="J39" s="65"/>
      <c r="K39" s="22"/>
      <c r="L39" s="22"/>
      <c r="M39" s="14">
        <f t="shared" si="1"/>
        <v>0</v>
      </c>
      <c r="N39" s="65"/>
      <c r="O39" s="68" t="str">
        <f t="shared" si="2"/>
        <v xml:space="preserve"> </v>
      </c>
      <c r="P39" s="68" t="str">
        <f t="shared" si="3"/>
        <v xml:space="preserve"> </v>
      </c>
      <c r="Q39" s="68" t="str">
        <f t="shared" si="4"/>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IF(COUNTRY_INFO!$T$9:$T$1000="MDA1 (IVM+ALB)", COUNTRY_INFO!$T$9:$T$1000, " ")</f>
        <v xml:space="preserve"> </v>
      </c>
      <c r="E40" s="127"/>
      <c r="F40" s="65"/>
      <c r="G40" s="14"/>
      <c r="H40" s="14"/>
      <c r="I40" s="11">
        <f t="shared" si="0"/>
        <v>0</v>
      </c>
      <c r="J40" s="65"/>
      <c r="K40" s="22"/>
      <c r="L40" s="22"/>
      <c r="M40" s="14">
        <f t="shared" si="1"/>
        <v>0</v>
      </c>
      <c r="N40" s="65"/>
      <c r="O40" s="68" t="str">
        <f t="shared" si="2"/>
        <v xml:space="preserve"> </v>
      </c>
      <c r="P40" s="68" t="str">
        <f t="shared" si="3"/>
        <v xml:space="preserve"> </v>
      </c>
      <c r="Q40" s="68" t="str">
        <f t="shared" si="4"/>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IF(COUNTRY_INFO!$T$9:$T$1000="MDA1 (IVM+ALB)", COUNTRY_INFO!$T$9:$T$1000, " ")</f>
        <v xml:space="preserve"> </v>
      </c>
      <c r="E41" s="127"/>
      <c r="F41" s="65"/>
      <c r="G41" s="14"/>
      <c r="H41" s="14"/>
      <c r="I41" s="11">
        <f t="shared" ref="I41:I72" si="5">SUM(F41:H41)</f>
        <v>0</v>
      </c>
      <c r="J41" s="65"/>
      <c r="K41" s="22"/>
      <c r="L41" s="22"/>
      <c r="M41" s="14">
        <f t="shared" ref="M41:M72" si="6">SUM(J41:L41)</f>
        <v>0</v>
      </c>
      <c r="N41" s="65"/>
      <c r="O41" s="68" t="str">
        <f t="shared" ref="O41:O72" si="7">IF(G41&lt;&gt;0, IF(K41/G41*100=0, "-", K41/G41*100), " ")</f>
        <v xml:space="preserve"> </v>
      </c>
      <c r="P41" s="68" t="str">
        <f t="shared" ref="P41:P72" si="8">IF(H41&lt;&gt;0, IF(L41/H41*100=0, "-", L41/H41*100), " ")</f>
        <v xml:space="preserve"> </v>
      </c>
      <c r="Q41" s="68" t="str">
        <f t="shared" ref="Q41:Q72" si="9">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IF(COUNTRY_INFO!$T$9:$T$1000="MDA1 (IVM+ALB)", COUNTRY_INFO!$T$9:$T$1000, " ")</f>
        <v xml:space="preserve"> </v>
      </c>
      <c r="E42" s="127"/>
      <c r="F42" s="65"/>
      <c r="G42" s="14"/>
      <c r="H42" s="14"/>
      <c r="I42" s="11">
        <f t="shared" si="5"/>
        <v>0</v>
      </c>
      <c r="J42" s="65"/>
      <c r="K42" s="22"/>
      <c r="L42" s="22"/>
      <c r="M42" s="14">
        <f t="shared" si="6"/>
        <v>0</v>
      </c>
      <c r="N42" s="65"/>
      <c r="O42" s="68" t="str">
        <f t="shared" si="7"/>
        <v xml:space="preserve"> </v>
      </c>
      <c r="P42" s="68" t="str">
        <f t="shared" si="8"/>
        <v xml:space="preserve"> </v>
      </c>
      <c r="Q42" s="68" t="str">
        <f t="shared" si="9"/>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IF(COUNTRY_INFO!$T$9:$T$1000="MDA1 (IVM+ALB)", COUNTRY_INFO!$T$9:$T$1000, " ")</f>
        <v xml:space="preserve"> </v>
      </c>
      <c r="E43" s="127"/>
      <c r="F43" s="65"/>
      <c r="G43" s="14"/>
      <c r="H43" s="14"/>
      <c r="I43" s="11">
        <f t="shared" si="5"/>
        <v>0</v>
      </c>
      <c r="J43" s="65"/>
      <c r="K43" s="22"/>
      <c r="L43" s="22"/>
      <c r="M43" s="14">
        <f t="shared" si="6"/>
        <v>0</v>
      </c>
      <c r="N43" s="65"/>
      <c r="O43" s="68" t="str">
        <f t="shared" si="7"/>
        <v xml:space="preserve"> </v>
      </c>
      <c r="P43" s="68" t="str">
        <f t="shared" si="8"/>
        <v xml:space="preserve"> </v>
      </c>
      <c r="Q43" s="68" t="str">
        <f t="shared" si="9"/>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IF(COUNTRY_INFO!$T$9:$T$1000="MDA1 (IVM+ALB)", COUNTRY_INFO!$T$9:$T$1000, " ")</f>
        <v xml:space="preserve"> </v>
      </c>
      <c r="E44" s="127"/>
      <c r="F44" s="65"/>
      <c r="G44" s="14"/>
      <c r="H44" s="14"/>
      <c r="I44" s="11">
        <f t="shared" si="5"/>
        <v>0</v>
      </c>
      <c r="J44" s="65"/>
      <c r="K44" s="22"/>
      <c r="L44" s="22"/>
      <c r="M44" s="14">
        <f t="shared" si="6"/>
        <v>0</v>
      </c>
      <c r="N44" s="65"/>
      <c r="O44" s="68" t="str">
        <f t="shared" si="7"/>
        <v xml:space="preserve"> </v>
      </c>
      <c r="P44" s="68" t="str">
        <f t="shared" si="8"/>
        <v xml:space="preserve"> </v>
      </c>
      <c r="Q44" s="68" t="str">
        <f t="shared" si="9"/>
        <v xml:space="preserve"> </v>
      </c>
    </row>
    <row r="45" spans="1:17" x14ac:dyDescent="0.25">
      <c r="A45" s="10" t="str">
        <f>IF(COUNTRY_INFO!A45=0," ",COUNTRY_INFO!A45)</f>
        <v>Angola</v>
      </c>
      <c r="B45" s="10" t="str">
        <f>IF(COUNTRY_INFO!B45=0," ",COUNTRY_INFO!B45)</f>
        <v>HUAMBO</v>
      </c>
      <c r="C45" s="10" t="str">
        <f>IF(COUNTRY_INFO!C45=0," ",COUNTRY_INFO!C45)</f>
        <v>CAALA</v>
      </c>
      <c r="D45" s="11" t="str">
        <f>IF(COUNTRY_INFO!$T$9:$T$1000="MDA1 (IVM+ALB)", COUNTRY_INFO!$T$9:$T$1000, " ")</f>
        <v xml:space="preserve"> </v>
      </c>
      <c r="E45" s="127"/>
      <c r="F45" s="65"/>
      <c r="G45" s="14"/>
      <c r="H45" s="14"/>
      <c r="I45" s="11">
        <f t="shared" si="5"/>
        <v>0</v>
      </c>
      <c r="J45" s="65"/>
      <c r="K45" s="22"/>
      <c r="L45" s="22"/>
      <c r="M45" s="14">
        <f t="shared" si="6"/>
        <v>0</v>
      </c>
      <c r="N45" s="65"/>
      <c r="O45" s="68" t="str">
        <f t="shared" si="7"/>
        <v xml:space="preserve"> </v>
      </c>
      <c r="P45" s="68" t="str">
        <f t="shared" si="8"/>
        <v xml:space="preserve"> </v>
      </c>
      <c r="Q45" s="68" t="str">
        <f t="shared" si="9"/>
        <v xml:space="preserve"> </v>
      </c>
    </row>
    <row r="46" spans="1:17" x14ac:dyDescent="0.25">
      <c r="A46" s="10" t="str">
        <f>IF(COUNTRY_INFO!A46=0," ",COUNTRY_INFO!A46)</f>
        <v>Angola</v>
      </c>
      <c r="B46" s="10" t="str">
        <f>IF(COUNTRY_INFO!B46=0," ",COUNTRY_INFO!B46)</f>
        <v>HUAMBO</v>
      </c>
      <c r="C46" s="10" t="str">
        <f>IF(COUNTRY_INFO!C46=0," ",COUNTRY_INFO!C46)</f>
        <v>EKUNHA</v>
      </c>
      <c r="D46" s="11" t="str">
        <f>IF(COUNTRY_INFO!$T$9:$T$1000="MDA1 (IVM+ALB)", COUNTRY_INFO!$T$9:$T$1000, " ")</f>
        <v xml:space="preserve"> </v>
      </c>
      <c r="E46" s="127"/>
      <c r="F46" s="65"/>
      <c r="G46" s="14"/>
      <c r="H46" s="14"/>
      <c r="I46" s="11">
        <f t="shared" si="5"/>
        <v>0</v>
      </c>
      <c r="J46" s="65"/>
      <c r="K46" s="22"/>
      <c r="L46" s="22"/>
      <c r="M46" s="14">
        <f t="shared" si="6"/>
        <v>0</v>
      </c>
      <c r="N46" s="65"/>
      <c r="O46" s="68" t="str">
        <f t="shared" si="7"/>
        <v xml:space="preserve"> </v>
      </c>
      <c r="P46" s="68" t="str">
        <f t="shared" si="8"/>
        <v xml:space="preserve"> </v>
      </c>
      <c r="Q46" s="68" t="str">
        <f t="shared" si="9"/>
        <v xml:space="preserve"> </v>
      </c>
    </row>
    <row r="47" spans="1:17" x14ac:dyDescent="0.25">
      <c r="A47" s="10" t="str">
        <f>IF(COUNTRY_INFO!A47=0," ",COUNTRY_INFO!A47)</f>
        <v>Angola</v>
      </c>
      <c r="B47" s="10" t="str">
        <f>IF(COUNTRY_INFO!B47=0," ",COUNTRY_INFO!B47)</f>
        <v>HUAMBO</v>
      </c>
      <c r="C47" s="10" t="str">
        <f>IF(COUNTRY_INFO!C47=0," ",COUNTRY_INFO!C47)</f>
        <v>HUAMBO</v>
      </c>
      <c r="D47" s="11" t="str">
        <f>IF(COUNTRY_INFO!$T$9:$T$1000="MDA1 (IVM+ALB)", COUNTRY_INFO!$T$9:$T$1000, " ")</f>
        <v xml:space="preserve"> </v>
      </c>
      <c r="E47" s="127"/>
      <c r="F47" s="65"/>
      <c r="G47" s="14"/>
      <c r="H47" s="14"/>
      <c r="I47" s="11">
        <f t="shared" si="5"/>
        <v>0</v>
      </c>
      <c r="J47" s="65"/>
      <c r="K47" s="22"/>
      <c r="L47" s="22"/>
      <c r="M47" s="14">
        <f t="shared" si="6"/>
        <v>0</v>
      </c>
      <c r="N47" s="65"/>
      <c r="O47" s="68" t="str">
        <f t="shared" si="7"/>
        <v xml:space="preserve"> </v>
      </c>
      <c r="P47" s="68" t="str">
        <f t="shared" si="8"/>
        <v xml:space="preserve"> </v>
      </c>
      <c r="Q47" s="68" t="str">
        <f t="shared" si="9"/>
        <v xml:space="preserve"> </v>
      </c>
    </row>
    <row r="48" spans="1:17" x14ac:dyDescent="0.25">
      <c r="A48" s="10" t="str">
        <f>IF(COUNTRY_INFO!A48=0," ",COUNTRY_INFO!A48)</f>
        <v>Angola</v>
      </c>
      <c r="B48" s="10" t="str">
        <f>IF(COUNTRY_INFO!B48=0," ",COUNTRY_INFO!B48)</f>
        <v>HUAMBO</v>
      </c>
      <c r="C48" s="10" t="str">
        <f>IF(COUNTRY_INFO!C48=0," ",COUNTRY_INFO!C48)</f>
        <v>KATCHIUNGO</v>
      </c>
      <c r="D48" s="11" t="str">
        <f>IF(COUNTRY_INFO!$T$9:$T$1000="MDA1 (IVM+ALB)", COUNTRY_INFO!$T$9:$T$1000, " ")</f>
        <v xml:space="preserve"> </v>
      </c>
      <c r="E48" s="127"/>
      <c r="F48" s="65"/>
      <c r="G48" s="14"/>
      <c r="H48" s="14"/>
      <c r="I48" s="11">
        <f t="shared" si="5"/>
        <v>0</v>
      </c>
      <c r="J48" s="65"/>
      <c r="K48" s="22"/>
      <c r="L48" s="22"/>
      <c r="M48" s="14">
        <f t="shared" si="6"/>
        <v>0</v>
      </c>
      <c r="N48" s="65"/>
      <c r="O48" s="68" t="str">
        <f t="shared" si="7"/>
        <v xml:space="preserve"> </v>
      </c>
      <c r="P48" s="68" t="str">
        <f t="shared" si="8"/>
        <v xml:space="preserve"> </v>
      </c>
      <c r="Q48" s="68" t="str">
        <f t="shared" si="9"/>
        <v xml:space="preserve"> </v>
      </c>
    </row>
    <row r="49" spans="1:17" x14ac:dyDescent="0.25">
      <c r="A49" s="10" t="str">
        <f>IF(COUNTRY_INFO!A49=0," ",COUNTRY_INFO!A49)</f>
        <v>Angola</v>
      </c>
      <c r="B49" s="10" t="str">
        <f>IF(COUNTRY_INFO!B49=0," ",COUNTRY_INFO!B49)</f>
        <v>HUAMBO</v>
      </c>
      <c r="C49" s="10" t="str">
        <f>IF(COUNTRY_INFO!C49=0," ",COUNTRY_INFO!C49)</f>
        <v>LONDUIMBALI</v>
      </c>
      <c r="D49" s="11" t="str">
        <f>IF(COUNTRY_INFO!$T$9:$T$1000="MDA1 (IVM+ALB)", COUNTRY_INFO!$T$9:$T$1000, " ")</f>
        <v xml:space="preserve"> </v>
      </c>
      <c r="E49" s="127"/>
      <c r="F49" s="65"/>
      <c r="G49" s="14"/>
      <c r="H49" s="14"/>
      <c r="I49" s="11">
        <f t="shared" si="5"/>
        <v>0</v>
      </c>
      <c r="J49" s="65"/>
      <c r="K49" s="22"/>
      <c r="L49" s="22"/>
      <c r="M49" s="14">
        <f t="shared" si="6"/>
        <v>0</v>
      </c>
      <c r="N49" s="65"/>
      <c r="O49" s="68" t="str">
        <f t="shared" si="7"/>
        <v xml:space="preserve"> </v>
      </c>
      <c r="P49" s="68" t="str">
        <f t="shared" si="8"/>
        <v xml:space="preserve"> </v>
      </c>
      <c r="Q49" s="68" t="str">
        <f t="shared" si="9"/>
        <v xml:space="preserve"> </v>
      </c>
    </row>
    <row r="50" spans="1:17" x14ac:dyDescent="0.25">
      <c r="A50" s="10" t="str">
        <f>IF(COUNTRY_INFO!A50=0," ",COUNTRY_INFO!A50)</f>
        <v>Angola</v>
      </c>
      <c r="B50" s="10" t="str">
        <f>IF(COUNTRY_INFO!B50=0," ",COUNTRY_INFO!B50)</f>
        <v>HUAMBO</v>
      </c>
      <c r="C50" s="10" t="str">
        <f>IF(COUNTRY_INFO!C50=0," ",COUNTRY_INFO!C50)</f>
        <v>LONGONJO</v>
      </c>
      <c r="D50" s="11" t="str">
        <f>IF(COUNTRY_INFO!$T$9:$T$1000="MDA1 (IVM+ALB)", COUNTRY_INFO!$T$9:$T$1000, " ")</f>
        <v xml:space="preserve"> </v>
      </c>
      <c r="E50" s="127"/>
      <c r="F50" s="65"/>
      <c r="G50" s="14"/>
      <c r="H50" s="14"/>
      <c r="I50" s="11">
        <f t="shared" si="5"/>
        <v>0</v>
      </c>
      <c r="J50" s="65"/>
      <c r="K50" s="22"/>
      <c r="L50" s="22"/>
      <c r="M50" s="14">
        <f t="shared" si="6"/>
        <v>0</v>
      </c>
      <c r="N50" s="65"/>
      <c r="O50" s="68" t="str">
        <f t="shared" si="7"/>
        <v xml:space="preserve"> </v>
      </c>
      <c r="P50" s="68" t="str">
        <f t="shared" si="8"/>
        <v xml:space="preserve"> </v>
      </c>
      <c r="Q50" s="68" t="str">
        <f t="shared" si="9"/>
        <v xml:space="preserve"> </v>
      </c>
    </row>
    <row r="51" spans="1:17" x14ac:dyDescent="0.25">
      <c r="A51" s="10" t="str">
        <f>IF(COUNTRY_INFO!A51=0," ",COUNTRY_INFO!A51)</f>
        <v>Angola</v>
      </c>
      <c r="B51" s="10" t="str">
        <f>IF(COUNTRY_INFO!B51=0," ",COUNTRY_INFO!B51)</f>
        <v>HUAMBO</v>
      </c>
      <c r="C51" s="10" t="str">
        <f>IF(COUNTRY_INFO!C51=0," ",COUNTRY_INFO!C51)</f>
        <v>MUNGO</v>
      </c>
      <c r="D51" s="11" t="str">
        <f>IF(COUNTRY_INFO!$T$9:$T$1000="MDA1 (IVM+ALB)", COUNTRY_INFO!$T$9:$T$1000, " ")</f>
        <v xml:space="preserve"> </v>
      </c>
      <c r="E51" s="127"/>
      <c r="F51" s="65"/>
      <c r="G51" s="14"/>
      <c r="H51" s="14"/>
      <c r="I51" s="11">
        <f t="shared" si="5"/>
        <v>0</v>
      </c>
      <c r="J51" s="65"/>
      <c r="K51" s="22"/>
      <c r="L51" s="22"/>
      <c r="M51" s="14">
        <f t="shared" si="6"/>
        <v>0</v>
      </c>
      <c r="N51" s="65"/>
      <c r="O51" s="68" t="str">
        <f t="shared" si="7"/>
        <v xml:space="preserve"> </v>
      </c>
      <c r="P51" s="68" t="str">
        <f t="shared" si="8"/>
        <v xml:space="preserve"> </v>
      </c>
      <c r="Q51" s="68" t="str">
        <f t="shared" si="9"/>
        <v xml:space="preserve"> </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IF(COUNTRY_INFO!$T$9:$T$1000="MDA1 (IVM+ALB)", COUNTRY_INFO!$T$9:$T$1000, " ")</f>
        <v xml:space="preserve"> </v>
      </c>
      <c r="E52" s="127"/>
      <c r="F52" s="65"/>
      <c r="G52" s="14"/>
      <c r="H52" s="14"/>
      <c r="I52" s="11">
        <f t="shared" si="5"/>
        <v>0</v>
      </c>
      <c r="J52" s="65"/>
      <c r="K52" s="22"/>
      <c r="L52" s="22"/>
      <c r="M52" s="14">
        <f t="shared" si="6"/>
        <v>0</v>
      </c>
      <c r="N52" s="65"/>
      <c r="O52" s="68" t="str">
        <f t="shared" si="7"/>
        <v xml:space="preserve"> </v>
      </c>
      <c r="P52" s="68" t="str">
        <f t="shared" si="8"/>
        <v xml:space="preserve"> </v>
      </c>
      <c r="Q52" s="68" t="str">
        <f t="shared" si="9"/>
        <v xml:space="preserve"> </v>
      </c>
    </row>
    <row r="53" spans="1:17" x14ac:dyDescent="0.25">
      <c r="A53" s="10" t="str">
        <f>IF(COUNTRY_INFO!A53=0," ",COUNTRY_INFO!A53)</f>
        <v>Angola</v>
      </c>
      <c r="B53" s="10" t="str">
        <f>IF(COUNTRY_INFO!B53=0," ",COUNTRY_INFO!B53)</f>
        <v>HUAMBO</v>
      </c>
      <c r="C53" s="10" t="str">
        <f>IF(COUNTRY_INFO!C53=0," ",COUNTRY_INFO!C53)</f>
        <v>TCHINDJENJE</v>
      </c>
      <c r="D53" s="11" t="str">
        <f>IF(COUNTRY_INFO!$T$9:$T$1000="MDA1 (IVM+ALB)", COUNTRY_INFO!$T$9:$T$1000, " ")</f>
        <v xml:space="preserve"> </v>
      </c>
      <c r="E53" s="127"/>
      <c r="F53" s="65"/>
      <c r="G53" s="14"/>
      <c r="H53" s="14"/>
      <c r="I53" s="11">
        <f t="shared" si="5"/>
        <v>0</v>
      </c>
      <c r="J53" s="65"/>
      <c r="K53" s="22"/>
      <c r="L53" s="22"/>
      <c r="M53" s="14">
        <f t="shared" si="6"/>
        <v>0</v>
      </c>
      <c r="N53" s="65"/>
      <c r="O53" s="68" t="str">
        <f t="shared" si="7"/>
        <v xml:space="preserve"> </v>
      </c>
      <c r="P53" s="68" t="str">
        <f t="shared" si="8"/>
        <v xml:space="preserve"> </v>
      </c>
      <c r="Q53" s="68" t="str">
        <f t="shared" si="9"/>
        <v xml:space="preserve"> </v>
      </c>
    </row>
    <row r="54" spans="1:17" x14ac:dyDescent="0.25">
      <c r="A54" s="10" t="str">
        <f>IF(COUNTRY_INFO!A54=0," ",COUNTRY_INFO!A54)</f>
        <v>Angola</v>
      </c>
      <c r="B54" s="10" t="str">
        <f>IF(COUNTRY_INFO!B54=0," ",COUNTRY_INFO!B54)</f>
        <v>HUAMBO</v>
      </c>
      <c r="C54" s="10" t="str">
        <f>IF(COUNTRY_INFO!C54=0," ",COUNTRY_INFO!C54)</f>
        <v>UKUMA</v>
      </c>
      <c r="D54" s="11" t="str">
        <f>IF(COUNTRY_INFO!$T$9:$T$1000="MDA1 (IVM+ALB)", COUNTRY_INFO!$T$9:$T$1000, " ")</f>
        <v xml:space="preserve"> </v>
      </c>
      <c r="E54" s="127"/>
      <c r="F54" s="65"/>
      <c r="G54" s="14"/>
      <c r="H54" s="14"/>
      <c r="I54" s="11">
        <f t="shared" si="5"/>
        <v>0</v>
      </c>
      <c r="J54" s="65"/>
      <c r="K54" s="22"/>
      <c r="L54" s="22"/>
      <c r="M54" s="14">
        <f t="shared" si="6"/>
        <v>0</v>
      </c>
      <c r="N54" s="65"/>
      <c r="O54" s="68" t="str">
        <f t="shared" si="7"/>
        <v xml:space="preserve"> </v>
      </c>
      <c r="P54" s="68" t="str">
        <f t="shared" si="8"/>
        <v xml:space="preserve"> </v>
      </c>
      <c r="Q54" s="68" t="str">
        <f t="shared" si="9"/>
        <v xml:space="preserve"> </v>
      </c>
    </row>
    <row r="55" spans="1:17" x14ac:dyDescent="0.25">
      <c r="A55" s="10" t="str">
        <f>IF(COUNTRY_INFO!A55=0," ",COUNTRY_INFO!A55)</f>
        <v>Angola</v>
      </c>
      <c r="B55" s="10" t="str">
        <f>IF(COUNTRY_INFO!B55=0," ",COUNTRY_INFO!B55)</f>
        <v>HUILA</v>
      </c>
      <c r="C55" s="10" t="str">
        <f>IF(COUNTRY_INFO!C55=0," ",COUNTRY_INFO!C55)</f>
        <v>CACONDA</v>
      </c>
      <c r="D55" s="11" t="str">
        <f>IF(COUNTRY_INFO!$T$9:$T$1000="MDA1 (IVM+ALB)", COUNTRY_INFO!$T$9:$T$1000, " ")</f>
        <v xml:space="preserve"> </v>
      </c>
      <c r="E55" s="127"/>
      <c r="F55" s="65"/>
      <c r="G55" s="14"/>
      <c r="H55" s="14"/>
      <c r="I55" s="11">
        <f t="shared" si="5"/>
        <v>0</v>
      </c>
      <c r="J55" s="65"/>
      <c r="K55" s="22"/>
      <c r="L55" s="22"/>
      <c r="M55" s="14">
        <f t="shared" si="6"/>
        <v>0</v>
      </c>
      <c r="N55" s="65"/>
      <c r="O55" s="68" t="str">
        <f t="shared" si="7"/>
        <v xml:space="preserve"> </v>
      </c>
      <c r="P55" s="68" t="str">
        <f t="shared" si="8"/>
        <v xml:space="preserve"> </v>
      </c>
      <c r="Q55" s="68" t="str">
        <f t="shared" si="9"/>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IF(COUNTRY_INFO!$T$9:$T$1000="MDA1 (IVM+ALB)", COUNTRY_INFO!$T$9:$T$1000, " ")</f>
        <v xml:space="preserve"> </v>
      </c>
      <c r="E56" s="127"/>
      <c r="F56" s="65"/>
      <c r="G56" s="14"/>
      <c r="H56" s="14"/>
      <c r="I56" s="11">
        <f t="shared" si="5"/>
        <v>0</v>
      </c>
      <c r="J56" s="65"/>
      <c r="K56" s="22"/>
      <c r="L56" s="22"/>
      <c r="M56" s="14">
        <f t="shared" si="6"/>
        <v>0</v>
      </c>
      <c r="N56" s="65"/>
      <c r="O56" s="68" t="str">
        <f t="shared" si="7"/>
        <v xml:space="preserve"> </v>
      </c>
      <c r="P56" s="68" t="str">
        <f t="shared" si="8"/>
        <v xml:space="preserve"> </v>
      </c>
      <c r="Q56" s="68" t="str">
        <f t="shared" si="9"/>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IF(COUNTRY_INFO!$T$9:$T$1000="MDA1 (IVM+ALB)", COUNTRY_INFO!$T$9:$T$1000, " ")</f>
        <v xml:space="preserve"> </v>
      </c>
      <c r="E57" s="127"/>
      <c r="F57" s="65"/>
      <c r="G57" s="14"/>
      <c r="H57" s="14"/>
      <c r="I57" s="11">
        <f t="shared" si="5"/>
        <v>0</v>
      </c>
      <c r="J57" s="65"/>
      <c r="K57" s="22"/>
      <c r="L57" s="22"/>
      <c r="M57" s="14">
        <f t="shared" si="6"/>
        <v>0</v>
      </c>
      <c r="N57" s="65"/>
      <c r="O57" s="68" t="str">
        <f t="shared" si="7"/>
        <v xml:space="preserve"> </v>
      </c>
      <c r="P57" s="68" t="str">
        <f t="shared" si="8"/>
        <v xml:space="preserve"> </v>
      </c>
      <c r="Q57" s="68" t="str">
        <f t="shared" si="9"/>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IF(COUNTRY_INFO!$T$9:$T$1000="MDA1 (IVM+ALB)", COUNTRY_INFO!$T$9:$T$1000, " ")</f>
        <v xml:space="preserve"> </v>
      </c>
      <c r="E58" s="127"/>
      <c r="F58" s="65"/>
      <c r="G58" s="14"/>
      <c r="H58" s="14"/>
      <c r="I58" s="11">
        <f t="shared" si="5"/>
        <v>0</v>
      </c>
      <c r="J58" s="65"/>
      <c r="K58" s="22"/>
      <c r="L58" s="22"/>
      <c r="M58" s="14">
        <f t="shared" si="6"/>
        <v>0</v>
      </c>
      <c r="N58" s="65"/>
      <c r="O58" s="68" t="str">
        <f t="shared" si="7"/>
        <v xml:space="preserve"> </v>
      </c>
      <c r="P58" s="68" t="str">
        <f t="shared" si="8"/>
        <v xml:space="preserve"> </v>
      </c>
      <c r="Q58" s="68" t="str">
        <f t="shared" si="9"/>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IF(COUNTRY_INFO!$T$9:$T$1000="MDA1 (IVM+ALB)", COUNTRY_INFO!$T$9:$T$1000, " ")</f>
        <v xml:space="preserve"> </v>
      </c>
      <c r="E59" s="127"/>
      <c r="F59" s="65"/>
      <c r="G59" s="14"/>
      <c r="H59" s="14"/>
      <c r="I59" s="11">
        <f t="shared" si="5"/>
        <v>0</v>
      </c>
      <c r="J59" s="65"/>
      <c r="K59" s="22"/>
      <c r="L59" s="22"/>
      <c r="M59" s="14">
        <f t="shared" si="6"/>
        <v>0</v>
      </c>
      <c r="N59" s="65"/>
      <c r="O59" s="68" t="str">
        <f t="shared" si="7"/>
        <v xml:space="preserve"> </v>
      </c>
      <c r="P59" s="68" t="str">
        <f t="shared" si="8"/>
        <v xml:space="preserve"> </v>
      </c>
      <c r="Q59" s="68" t="str">
        <f t="shared" si="9"/>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IF(COUNTRY_INFO!$T$9:$T$1000="MDA1 (IVM+ALB)", COUNTRY_INFO!$T$9:$T$1000, " ")</f>
        <v xml:space="preserve"> </v>
      </c>
      <c r="E60" s="127"/>
      <c r="F60" s="65"/>
      <c r="G60" s="14"/>
      <c r="H60" s="14"/>
      <c r="I60" s="11">
        <f t="shared" si="5"/>
        <v>0</v>
      </c>
      <c r="J60" s="65"/>
      <c r="K60" s="22"/>
      <c r="L60" s="22"/>
      <c r="M60" s="14">
        <f t="shared" si="6"/>
        <v>0</v>
      </c>
      <c r="N60" s="65"/>
      <c r="O60" s="68" t="str">
        <f t="shared" si="7"/>
        <v xml:space="preserve"> </v>
      </c>
      <c r="P60" s="68" t="str">
        <f t="shared" si="8"/>
        <v xml:space="preserve"> </v>
      </c>
      <c r="Q60" s="68" t="str">
        <f t="shared" si="9"/>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IF(COUNTRY_INFO!$T$9:$T$1000="MDA1 (IVM+ALB)", COUNTRY_INFO!$T$9:$T$1000, " ")</f>
        <v xml:space="preserve"> </v>
      </c>
      <c r="E61" s="127"/>
      <c r="F61" s="65"/>
      <c r="G61" s="14"/>
      <c r="H61" s="14"/>
      <c r="I61" s="11">
        <f t="shared" si="5"/>
        <v>0</v>
      </c>
      <c r="J61" s="65"/>
      <c r="K61" s="22"/>
      <c r="L61" s="22"/>
      <c r="M61" s="14">
        <f t="shared" si="6"/>
        <v>0</v>
      </c>
      <c r="N61" s="65"/>
      <c r="O61" s="68" t="str">
        <f t="shared" si="7"/>
        <v xml:space="preserve"> </v>
      </c>
      <c r="P61" s="68" t="str">
        <f t="shared" si="8"/>
        <v xml:space="preserve"> </v>
      </c>
      <c r="Q61" s="68" t="str">
        <f t="shared" si="9"/>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IF(COUNTRY_INFO!$T$9:$T$1000="MDA1 (IVM+ALB)", COUNTRY_INFO!$T$9:$T$1000, " ")</f>
        <v xml:space="preserve"> </v>
      </c>
      <c r="E62" s="127"/>
      <c r="F62" s="65"/>
      <c r="G62" s="14"/>
      <c r="H62" s="14"/>
      <c r="I62" s="11">
        <f t="shared" si="5"/>
        <v>0</v>
      </c>
      <c r="J62" s="65"/>
      <c r="K62" s="22"/>
      <c r="L62" s="22"/>
      <c r="M62" s="14">
        <f t="shared" si="6"/>
        <v>0</v>
      </c>
      <c r="N62" s="65"/>
      <c r="O62" s="68" t="str">
        <f t="shared" si="7"/>
        <v xml:space="preserve"> </v>
      </c>
      <c r="P62" s="68" t="str">
        <f t="shared" si="8"/>
        <v xml:space="preserve"> </v>
      </c>
      <c r="Q62" s="68" t="str">
        <f t="shared" si="9"/>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IF(COUNTRY_INFO!$T$9:$T$1000="MDA1 (IVM+ALB)", COUNTRY_INFO!$T$9:$T$1000, " ")</f>
        <v xml:space="preserve"> </v>
      </c>
      <c r="E63" s="127"/>
      <c r="F63" s="65"/>
      <c r="G63" s="14"/>
      <c r="H63" s="14"/>
      <c r="I63" s="11">
        <f t="shared" si="5"/>
        <v>0</v>
      </c>
      <c r="J63" s="65"/>
      <c r="K63" s="22"/>
      <c r="L63" s="22"/>
      <c r="M63" s="14">
        <f t="shared" si="6"/>
        <v>0</v>
      </c>
      <c r="N63" s="65"/>
      <c r="O63" s="68" t="str">
        <f t="shared" si="7"/>
        <v xml:space="preserve"> </v>
      </c>
      <c r="P63" s="68" t="str">
        <f t="shared" si="8"/>
        <v xml:space="preserve"> </v>
      </c>
      <c r="Q63" s="68" t="str">
        <f t="shared" si="9"/>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IF(COUNTRY_INFO!$T$9:$T$1000="MDA1 (IVM+ALB)", COUNTRY_INFO!$T$9:$T$1000, " ")</f>
        <v xml:space="preserve"> </v>
      </c>
      <c r="E64" s="127"/>
      <c r="F64" s="65"/>
      <c r="G64" s="14"/>
      <c r="H64" s="14"/>
      <c r="I64" s="11">
        <f t="shared" si="5"/>
        <v>0</v>
      </c>
      <c r="J64" s="65"/>
      <c r="K64" s="22"/>
      <c r="L64" s="22"/>
      <c r="M64" s="14">
        <f t="shared" si="6"/>
        <v>0</v>
      </c>
      <c r="N64" s="65"/>
      <c r="O64" s="68" t="str">
        <f t="shared" si="7"/>
        <v xml:space="preserve"> </v>
      </c>
      <c r="P64" s="68" t="str">
        <f t="shared" si="8"/>
        <v xml:space="preserve"> </v>
      </c>
      <c r="Q64" s="68" t="str">
        <f t="shared" si="9"/>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IF(COUNTRY_INFO!$T$9:$T$1000="MDA1 (IVM+ALB)", COUNTRY_INFO!$T$9:$T$1000, " ")</f>
        <v xml:space="preserve"> </v>
      </c>
      <c r="E65" s="127"/>
      <c r="F65" s="65"/>
      <c r="G65" s="14"/>
      <c r="H65" s="14"/>
      <c r="I65" s="11">
        <f t="shared" si="5"/>
        <v>0</v>
      </c>
      <c r="J65" s="65"/>
      <c r="K65" s="22"/>
      <c r="L65" s="22"/>
      <c r="M65" s="14">
        <f t="shared" si="6"/>
        <v>0</v>
      </c>
      <c r="N65" s="65"/>
      <c r="O65" s="68" t="str">
        <f t="shared" si="7"/>
        <v xml:space="preserve"> </v>
      </c>
      <c r="P65" s="68" t="str">
        <f t="shared" si="8"/>
        <v xml:space="preserve"> </v>
      </c>
      <c r="Q65" s="68" t="str">
        <f t="shared" si="9"/>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IF(COUNTRY_INFO!$T$9:$T$1000="MDA1 (IVM+ALB)", COUNTRY_INFO!$T$9:$T$1000, " ")</f>
        <v xml:space="preserve"> </v>
      </c>
      <c r="E66" s="127"/>
      <c r="F66" s="65"/>
      <c r="G66" s="14"/>
      <c r="H66" s="14"/>
      <c r="I66" s="11">
        <f t="shared" si="5"/>
        <v>0</v>
      </c>
      <c r="J66" s="65"/>
      <c r="K66" s="22"/>
      <c r="L66" s="22"/>
      <c r="M66" s="14">
        <f t="shared" si="6"/>
        <v>0</v>
      </c>
      <c r="N66" s="65"/>
      <c r="O66" s="68" t="str">
        <f t="shared" si="7"/>
        <v xml:space="preserve"> </v>
      </c>
      <c r="P66" s="68" t="str">
        <f t="shared" si="8"/>
        <v xml:space="preserve"> </v>
      </c>
      <c r="Q66" s="68" t="str">
        <f t="shared" si="9"/>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IF(COUNTRY_INFO!$T$9:$T$1000="MDA1 (IVM+ALB)", COUNTRY_INFO!$T$9:$T$1000, " ")</f>
        <v xml:space="preserve"> </v>
      </c>
      <c r="E67" s="127"/>
      <c r="F67" s="65"/>
      <c r="G67" s="14"/>
      <c r="H67" s="14"/>
      <c r="I67" s="11">
        <f t="shared" si="5"/>
        <v>0</v>
      </c>
      <c r="J67" s="65"/>
      <c r="K67" s="22"/>
      <c r="L67" s="22"/>
      <c r="M67" s="14">
        <f t="shared" si="6"/>
        <v>0</v>
      </c>
      <c r="N67" s="65"/>
      <c r="O67" s="68" t="str">
        <f t="shared" si="7"/>
        <v xml:space="preserve"> </v>
      </c>
      <c r="P67" s="68" t="str">
        <f t="shared" si="8"/>
        <v xml:space="preserve"> </v>
      </c>
      <c r="Q67" s="68" t="str">
        <f t="shared" si="9"/>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IF(COUNTRY_INFO!$T$9:$T$1000="MDA1 (IVM+ALB)", COUNTRY_INFO!$T$9:$T$1000, " ")</f>
        <v xml:space="preserve"> </v>
      </c>
      <c r="E68" s="127"/>
      <c r="F68" s="65"/>
      <c r="G68" s="14"/>
      <c r="H68" s="14"/>
      <c r="I68" s="11">
        <f t="shared" si="5"/>
        <v>0</v>
      </c>
      <c r="J68" s="65"/>
      <c r="K68" s="22"/>
      <c r="L68" s="22"/>
      <c r="M68" s="14">
        <f t="shared" si="6"/>
        <v>0</v>
      </c>
      <c r="N68" s="65"/>
      <c r="O68" s="68" t="str">
        <f t="shared" si="7"/>
        <v xml:space="preserve"> </v>
      </c>
      <c r="P68" s="68" t="str">
        <f t="shared" si="8"/>
        <v xml:space="preserve"> </v>
      </c>
      <c r="Q68" s="68" t="str">
        <f t="shared" si="9"/>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IF(COUNTRY_INFO!$T$9:$T$1000="MDA1 (IVM+ALB)", COUNTRY_INFO!$T$9:$T$1000, " ")</f>
        <v xml:space="preserve"> </v>
      </c>
      <c r="E69" s="127"/>
      <c r="F69" s="65"/>
      <c r="G69" s="14"/>
      <c r="H69" s="14"/>
      <c r="I69" s="11">
        <f t="shared" si="5"/>
        <v>0</v>
      </c>
      <c r="J69" s="65"/>
      <c r="K69" s="22"/>
      <c r="L69" s="22"/>
      <c r="M69" s="14">
        <f t="shared" si="6"/>
        <v>0</v>
      </c>
      <c r="N69" s="65"/>
      <c r="O69" s="68" t="str">
        <f t="shared" si="7"/>
        <v xml:space="preserve"> </v>
      </c>
      <c r="P69" s="68" t="str">
        <f t="shared" si="8"/>
        <v xml:space="preserve"> </v>
      </c>
      <c r="Q69" s="68" t="str">
        <f t="shared" si="9"/>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IF(COUNTRY_INFO!$T$9:$T$1000="MDA1 (IVM+ALB)", COUNTRY_INFO!$T$9:$T$1000, " ")</f>
        <v xml:space="preserve"> </v>
      </c>
      <c r="E70" s="127"/>
      <c r="F70" s="65"/>
      <c r="G70" s="14"/>
      <c r="H70" s="14"/>
      <c r="I70" s="11">
        <f t="shared" si="5"/>
        <v>0</v>
      </c>
      <c r="J70" s="65"/>
      <c r="K70" s="22"/>
      <c r="L70" s="22"/>
      <c r="M70" s="14">
        <f t="shared" si="6"/>
        <v>0</v>
      </c>
      <c r="N70" s="65"/>
      <c r="O70" s="68" t="str">
        <f t="shared" si="7"/>
        <v xml:space="preserve"> </v>
      </c>
      <c r="P70" s="68" t="str">
        <f t="shared" si="8"/>
        <v xml:space="preserve"> </v>
      </c>
      <c r="Q70" s="68" t="str">
        <f t="shared" si="9"/>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IF(COUNTRY_INFO!$T$9:$T$1000="MDA1 (IVM+ALB)", COUNTRY_INFO!$T$9:$T$1000, " ")</f>
        <v xml:space="preserve"> </v>
      </c>
      <c r="E71" s="127"/>
      <c r="F71" s="65"/>
      <c r="G71" s="14"/>
      <c r="H71" s="14"/>
      <c r="I71" s="11">
        <f t="shared" si="5"/>
        <v>0</v>
      </c>
      <c r="J71" s="65"/>
      <c r="K71" s="22"/>
      <c r="L71" s="22"/>
      <c r="M71" s="14">
        <f t="shared" si="6"/>
        <v>0</v>
      </c>
      <c r="N71" s="65"/>
      <c r="O71" s="68" t="str">
        <f t="shared" si="7"/>
        <v xml:space="preserve"> </v>
      </c>
      <c r="P71" s="68" t="str">
        <f t="shared" si="8"/>
        <v xml:space="preserve"> </v>
      </c>
      <c r="Q71" s="68" t="str">
        <f t="shared" si="9"/>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IF(COUNTRY_INFO!$T$9:$T$1000="MDA1 (IVM+ALB)", COUNTRY_INFO!$T$9:$T$1000, " ")</f>
        <v xml:space="preserve"> </v>
      </c>
      <c r="E72" s="127"/>
      <c r="F72" s="65"/>
      <c r="G72" s="14"/>
      <c r="H72" s="14"/>
      <c r="I72" s="11">
        <f t="shared" si="5"/>
        <v>0</v>
      </c>
      <c r="J72" s="65"/>
      <c r="K72" s="22"/>
      <c r="L72" s="22"/>
      <c r="M72" s="14">
        <f t="shared" si="6"/>
        <v>0</v>
      </c>
      <c r="N72" s="65"/>
      <c r="O72" s="68" t="str">
        <f t="shared" si="7"/>
        <v xml:space="preserve"> </v>
      </c>
      <c r="P72" s="68" t="str">
        <f t="shared" si="8"/>
        <v xml:space="preserve"> </v>
      </c>
      <c r="Q72" s="68" t="str">
        <f t="shared" si="9"/>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IF(COUNTRY_INFO!$T$9:$T$1000="MDA1 (IVM+ALB)", COUNTRY_INFO!$T$9:$T$1000, " ")</f>
        <v xml:space="preserve"> </v>
      </c>
      <c r="E73" s="127"/>
      <c r="F73" s="65"/>
      <c r="G73" s="14"/>
      <c r="H73" s="14"/>
      <c r="I73" s="11">
        <f t="shared" ref="I73:I104" si="10">SUM(F73:H73)</f>
        <v>0</v>
      </c>
      <c r="J73" s="65"/>
      <c r="K73" s="22"/>
      <c r="L73" s="22"/>
      <c r="M73" s="14">
        <f t="shared" ref="M73:M104" si="11">SUM(J73:L73)</f>
        <v>0</v>
      </c>
      <c r="N73" s="65"/>
      <c r="O73" s="68" t="str">
        <f t="shared" ref="O73:O104" si="12">IF(G73&lt;&gt;0, IF(K73/G73*100=0, "-", K73/G73*100), " ")</f>
        <v xml:space="preserve"> </v>
      </c>
      <c r="P73" s="68" t="str">
        <f t="shared" ref="P73:P104" si="13">IF(H73&lt;&gt;0, IF(L73/H73*100=0, "-", L73/H73*100), " ")</f>
        <v xml:space="preserve"> </v>
      </c>
      <c r="Q73" s="68" t="str">
        <f t="shared" ref="Q73:Q104" si="14">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IF(COUNTRY_INFO!$T$9:$T$1000="MDA1 (IVM+ALB)", COUNTRY_INFO!$T$9:$T$1000, " ")</f>
        <v xml:space="preserve"> </v>
      </c>
      <c r="E74" s="127"/>
      <c r="F74" s="65"/>
      <c r="G74" s="14"/>
      <c r="H74" s="14"/>
      <c r="I74" s="11">
        <f t="shared" si="10"/>
        <v>0</v>
      </c>
      <c r="J74" s="65"/>
      <c r="K74" s="22"/>
      <c r="L74" s="22"/>
      <c r="M74" s="14">
        <f t="shared" si="11"/>
        <v>0</v>
      </c>
      <c r="N74" s="65"/>
      <c r="O74" s="68" t="str">
        <f t="shared" si="12"/>
        <v xml:space="preserve"> </v>
      </c>
      <c r="P74" s="68" t="str">
        <f t="shared" si="13"/>
        <v xml:space="preserve"> </v>
      </c>
      <c r="Q74" s="68" t="str">
        <f t="shared" si="14"/>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IF(COUNTRY_INFO!$T$9:$T$1000="MDA1 (IVM+ALB)", COUNTRY_INFO!$T$9:$T$1000, " ")</f>
        <v xml:space="preserve"> </v>
      </c>
      <c r="E75" s="127"/>
      <c r="F75" s="65"/>
      <c r="G75" s="14"/>
      <c r="H75" s="14"/>
      <c r="I75" s="11">
        <f t="shared" si="10"/>
        <v>0</v>
      </c>
      <c r="J75" s="65"/>
      <c r="K75" s="22"/>
      <c r="L75" s="22"/>
      <c r="M75" s="14">
        <f t="shared" si="11"/>
        <v>0</v>
      </c>
      <c r="N75" s="65"/>
      <c r="O75" s="68" t="str">
        <f t="shared" si="12"/>
        <v xml:space="preserve"> </v>
      </c>
      <c r="P75" s="68" t="str">
        <f t="shared" si="13"/>
        <v xml:space="preserve"> </v>
      </c>
      <c r="Q75" s="68" t="str">
        <f t="shared" si="14"/>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IF(COUNTRY_INFO!$T$9:$T$1000="MDA1 (IVM+ALB)", COUNTRY_INFO!$T$9:$T$1000, " ")</f>
        <v xml:space="preserve"> </v>
      </c>
      <c r="E76" s="127"/>
      <c r="F76" s="65"/>
      <c r="G76" s="14"/>
      <c r="H76" s="14"/>
      <c r="I76" s="11">
        <f t="shared" si="10"/>
        <v>0</v>
      </c>
      <c r="J76" s="65"/>
      <c r="K76" s="22"/>
      <c r="L76" s="22"/>
      <c r="M76" s="14">
        <f t="shared" si="11"/>
        <v>0</v>
      </c>
      <c r="N76" s="65"/>
      <c r="O76" s="68" t="str">
        <f t="shared" si="12"/>
        <v xml:space="preserve"> </v>
      </c>
      <c r="P76" s="68" t="str">
        <f t="shared" si="13"/>
        <v xml:space="preserve"> </v>
      </c>
      <c r="Q76" s="68" t="str">
        <f t="shared" si="14"/>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IF(COUNTRY_INFO!$T$9:$T$1000="MDA1 (IVM+ALB)", COUNTRY_INFO!$T$9:$T$1000, " ")</f>
        <v xml:space="preserve"> </v>
      </c>
      <c r="E77" s="127"/>
      <c r="F77" s="65"/>
      <c r="G77" s="14"/>
      <c r="H77" s="14"/>
      <c r="I77" s="11">
        <f t="shared" si="10"/>
        <v>0</v>
      </c>
      <c r="J77" s="65"/>
      <c r="K77" s="22"/>
      <c r="L77" s="22"/>
      <c r="M77" s="14">
        <f t="shared" si="11"/>
        <v>0</v>
      </c>
      <c r="N77" s="65"/>
      <c r="O77" s="68" t="str">
        <f t="shared" si="12"/>
        <v xml:space="preserve"> </v>
      </c>
      <c r="P77" s="68" t="str">
        <f t="shared" si="13"/>
        <v xml:space="preserve"> </v>
      </c>
      <c r="Q77" s="68" t="str">
        <f t="shared" si="14"/>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IF(COUNTRY_INFO!$T$9:$T$1000="MDA1 (IVM+ALB)", COUNTRY_INFO!$T$9:$T$1000, " ")</f>
        <v xml:space="preserve"> </v>
      </c>
      <c r="E78" s="127"/>
      <c r="F78" s="65"/>
      <c r="G78" s="14"/>
      <c r="H78" s="14"/>
      <c r="I78" s="11">
        <f t="shared" si="10"/>
        <v>0</v>
      </c>
      <c r="J78" s="65"/>
      <c r="K78" s="22"/>
      <c r="L78" s="22"/>
      <c r="M78" s="14">
        <f t="shared" si="11"/>
        <v>0</v>
      </c>
      <c r="N78" s="65"/>
      <c r="O78" s="68" t="str">
        <f t="shared" si="12"/>
        <v xml:space="preserve"> </v>
      </c>
      <c r="P78" s="68" t="str">
        <f t="shared" si="13"/>
        <v xml:space="preserve"> </v>
      </c>
      <c r="Q78" s="68" t="str">
        <f t="shared" si="14"/>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IF(COUNTRY_INFO!$T$9:$T$1000="MDA1 (IVM+ALB)", COUNTRY_INFO!$T$9:$T$1000, " ")</f>
        <v xml:space="preserve"> </v>
      </c>
      <c r="E79" s="127"/>
      <c r="F79" s="65"/>
      <c r="G79" s="14"/>
      <c r="H79" s="14"/>
      <c r="I79" s="11">
        <f t="shared" si="10"/>
        <v>0</v>
      </c>
      <c r="J79" s="65"/>
      <c r="K79" s="22"/>
      <c r="L79" s="22"/>
      <c r="M79" s="14">
        <f t="shared" si="11"/>
        <v>0</v>
      </c>
      <c r="N79" s="65"/>
      <c r="O79" s="68" t="str">
        <f t="shared" si="12"/>
        <v xml:space="preserve"> </v>
      </c>
      <c r="P79" s="68" t="str">
        <f t="shared" si="13"/>
        <v xml:space="preserve"> </v>
      </c>
      <c r="Q79" s="68" t="str">
        <f t="shared" si="14"/>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IF(COUNTRY_INFO!$T$9:$T$1000="MDA1 (IVM+ALB)", COUNTRY_INFO!$T$9:$T$1000, " ")</f>
        <v xml:space="preserve"> </v>
      </c>
      <c r="E80" s="127"/>
      <c r="F80" s="65"/>
      <c r="G80" s="14"/>
      <c r="H80" s="14"/>
      <c r="I80" s="11">
        <f t="shared" si="10"/>
        <v>0</v>
      </c>
      <c r="J80" s="65"/>
      <c r="K80" s="22"/>
      <c r="L80" s="22"/>
      <c r="M80" s="14">
        <f t="shared" si="11"/>
        <v>0</v>
      </c>
      <c r="N80" s="65"/>
      <c r="O80" s="68" t="str">
        <f t="shared" si="12"/>
        <v xml:space="preserve"> </v>
      </c>
      <c r="P80" s="68" t="str">
        <f t="shared" si="13"/>
        <v xml:space="preserve"> </v>
      </c>
      <c r="Q80" s="68" t="str">
        <f t="shared" si="14"/>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IF(COUNTRY_INFO!$T$9:$T$1000="MDA1 (IVM+ALB)", COUNTRY_INFO!$T$9:$T$1000, " ")</f>
        <v xml:space="preserve"> </v>
      </c>
      <c r="E81" s="127"/>
      <c r="F81" s="65"/>
      <c r="G81" s="14"/>
      <c r="H81" s="14"/>
      <c r="I81" s="11">
        <f t="shared" si="10"/>
        <v>0</v>
      </c>
      <c r="J81" s="65"/>
      <c r="K81" s="22"/>
      <c r="L81" s="22"/>
      <c r="M81" s="14">
        <f t="shared" si="11"/>
        <v>0</v>
      </c>
      <c r="N81" s="65"/>
      <c r="O81" s="68" t="str">
        <f t="shared" si="12"/>
        <v xml:space="preserve"> </v>
      </c>
      <c r="P81" s="68" t="str">
        <f t="shared" si="13"/>
        <v xml:space="preserve"> </v>
      </c>
      <c r="Q81" s="68" t="str">
        <f t="shared" si="14"/>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IF(COUNTRY_INFO!$T$9:$T$1000="MDA1 (IVM+ALB)", COUNTRY_INFO!$T$9:$T$1000, " ")</f>
        <v xml:space="preserve"> </v>
      </c>
      <c r="E82" s="127"/>
      <c r="F82" s="65"/>
      <c r="G82" s="14"/>
      <c r="H82" s="14"/>
      <c r="I82" s="11">
        <f t="shared" si="10"/>
        <v>0</v>
      </c>
      <c r="J82" s="65"/>
      <c r="K82" s="22"/>
      <c r="L82" s="22"/>
      <c r="M82" s="14">
        <f t="shared" si="11"/>
        <v>0</v>
      </c>
      <c r="N82" s="65"/>
      <c r="O82" s="68" t="str">
        <f t="shared" si="12"/>
        <v xml:space="preserve"> </v>
      </c>
      <c r="P82" s="68" t="str">
        <f t="shared" si="13"/>
        <v xml:space="preserve"> </v>
      </c>
      <c r="Q82" s="68" t="str">
        <f t="shared" si="14"/>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IF(COUNTRY_INFO!$T$9:$T$1000="MDA1 (IVM+ALB)", COUNTRY_INFO!$T$9:$T$1000, " ")</f>
        <v xml:space="preserve"> </v>
      </c>
      <c r="E83" s="127"/>
      <c r="F83" s="65"/>
      <c r="G83" s="14"/>
      <c r="H83" s="14"/>
      <c r="I83" s="11">
        <f t="shared" si="10"/>
        <v>0</v>
      </c>
      <c r="J83" s="65"/>
      <c r="K83" s="22"/>
      <c r="L83" s="22"/>
      <c r="M83" s="14">
        <f t="shared" si="11"/>
        <v>0</v>
      </c>
      <c r="N83" s="65"/>
      <c r="O83" s="68" t="str">
        <f t="shared" si="12"/>
        <v xml:space="preserve"> </v>
      </c>
      <c r="P83" s="68" t="str">
        <f t="shared" si="13"/>
        <v xml:space="preserve"> </v>
      </c>
      <c r="Q83" s="68" t="str">
        <f t="shared" si="14"/>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IF(COUNTRY_INFO!$T$9:$T$1000="MDA1 (IVM+ALB)", COUNTRY_INFO!$T$9:$T$1000, " ")</f>
        <v xml:space="preserve"> </v>
      </c>
      <c r="E84" s="127"/>
      <c r="F84" s="65"/>
      <c r="G84" s="14"/>
      <c r="H84" s="14"/>
      <c r="I84" s="11">
        <f t="shared" si="10"/>
        <v>0</v>
      </c>
      <c r="J84" s="65"/>
      <c r="K84" s="22"/>
      <c r="L84" s="22"/>
      <c r="M84" s="14">
        <f t="shared" si="11"/>
        <v>0</v>
      </c>
      <c r="N84" s="65"/>
      <c r="O84" s="68" t="str">
        <f t="shared" si="12"/>
        <v xml:space="preserve"> </v>
      </c>
      <c r="P84" s="68" t="str">
        <f t="shared" si="13"/>
        <v xml:space="preserve"> </v>
      </c>
      <c r="Q84" s="68" t="str">
        <f t="shared" si="14"/>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IF(COUNTRY_INFO!$T$9:$T$1000="MDA1 (IVM+ALB)", COUNTRY_INFO!$T$9:$T$1000, " ")</f>
        <v xml:space="preserve"> </v>
      </c>
      <c r="E85" s="127"/>
      <c r="F85" s="65"/>
      <c r="G85" s="14"/>
      <c r="H85" s="14"/>
      <c r="I85" s="11">
        <f t="shared" si="10"/>
        <v>0</v>
      </c>
      <c r="J85" s="65"/>
      <c r="K85" s="22"/>
      <c r="L85" s="22"/>
      <c r="M85" s="14">
        <f t="shared" si="11"/>
        <v>0</v>
      </c>
      <c r="N85" s="65"/>
      <c r="O85" s="68" t="str">
        <f t="shared" si="12"/>
        <v xml:space="preserve"> </v>
      </c>
      <c r="P85" s="68" t="str">
        <f t="shared" si="13"/>
        <v xml:space="preserve"> </v>
      </c>
      <c r="Q85" s="68" t="str">
        <f t="shared" si="14"/>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IF(COUNTRY_INFO!$T$9:$T$1000="MDA1 (IVM+ALB)", COUNTRY_INFO!$T$9:$T$1000, " ")</f>
        <v xml:space="preserve"> </v>
      </c>
      <c r="E86" s="127"/>
      <c r="F86" s="65"/>
      <c r="G86" s="14"/>
      <c r="H86" s="14"/>
      <c r="I86" s="11">
        <f t="shared" si="10"/>
        <v>0</v>
      </c>
      <c r="J86" s="65"/>
      <c r="K86" s="22"/>
      <c r="L86" s="22"/>
      <c r="M86" s="14">
        <f t="shared" si="11"/>
        <v>0</v>
      </c>
      <c r="N86" s="65"/>
      <c r="O86" s="68" t="str">
        <f t="shared" si="12"/>
        <v xml:space="preserve"> </v>
      </c>
      <c r="P86" s="68" t="str">
        <f t="shared" si="13"/>
        <v xml:space="preserve"> </v>
      </c>
      <c r="Q86" s="68" t="str">
        <f t="shared" si="14"/>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IF(COUNTRY_INFO!$T$9:$T$1000="MDA1 (IVM+ALB)", COUNTRY_INFO!$T$9:$T$1000, " ")</f>
        <v xml:space="preserve"> </v>
      </c>
      <c r="E87" s="127"/>
      <c r="F87" s="65"/>
      <c r="G87" s="14"/>
      <c r="H87" s="14"/>
      <c r="I87" s="11">
        <f t="shared" si="10"/>
        <v>0</v>
      </c>
      <c r="J87" s="65"/>
      <c r="K87" s="22"/>
      <c r="L87" s="22"/>
      <c r="M87" s="14">
        <f t="shared" si="11"/>
        <v>0</v>
      </c>
      <c r="N87" s="65"/>
      <c r="O87" s="68" t="str">
        <f t="shared" si="12"/>
        <v xml:space="preserve"> </v>
      </c>
      <c r="P87" s="68" t="str">
        <f t="shared" si="13"/>
        <v xml:space="preserve"> </v>
      </c>
      <c r="Q87" s="68" t="str">
        <f t="shared" si="14"/>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IF(COUNTRY_INFO!$T$9:$T$1000="MDA1 (IVM+ALB)", COUNTRY_INFO!$T$9:$T$1000, " ")</f>
        <v xml:space="preserve"> </v>
      </c>
      <c r="E88" s="127"/>
      <c r="F88" s="65"/>
      <c r="G88" s="14"/>
      <c r="H88" s="14"/>
      <c r="I88" s="11">
        <f t="shared" si="10"/>
        <v>0</v>
      </c>
      <c r="J88" s="65"/>
      <c r="K88" s="22"/>
      <c r="L88" s="22"/>
      <c r="M88" s="14">
        <f t="shared" si="11"/>
        <v>0</v>
      </c>
      <c r="N88" s="65"/>
      <c r="O88" s="68" t="str">
        <f t="shared" si="12"/>
        <v xml:space="preserve"> </v>
      </c>
      <c r="P88" s="68" t="str">
        <f t="shared" si="13"/>
        <v xml:space="preserve"> </v>
      </c>
      <c r="Q88" s="68" t="str">
        <f t="shared" si="14"/>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IF(COUNTRY_INFO!$T$9:$T$1000="MDA1 (IVM+ALB)", COUNTRY_INFO!$T$9:$T$1000, " ")</f>
        <v xml:space="preserve"> </v>
      </c>
      <c r="E89" s="127"/>
      <c r="F89" s="65"/>
      <c r="G89" s="14"/>
      <c r="H89" s="14"/>
      <c r="I89" s="11">
        <f t="shared" si="10"/>
        <v>0</v>
      </c>
      <c r="J89" s="65"/>
      <c r="K89" s="22"/>
      <c r="L89" s="22"/>
      <c r="M89" s="14">
        <f t="shared" si="11"/>
        <v>0</v>
      </c>
      <c r="N89" s="65"/>
      <c r="O89" s="68" t="str">
        <f t="shared" si="12"/>
        <v xml:space="preserve"> </v>
      </c>
      <c r="P89" s="68" t="str">
        <f t="shared" si="13"/>
        <v xml:space="preserve"> </v>
      </c>
      <c r="Q89" s="68" t="str">
        <f t="shared" si="14"/>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IF(COUNTRY_INFO!$T$9:$T$1000="MDA1 (IVM+ALB)", COUNTRY_INFO!$T$9:$T$1000, " ")</f>
        <v xml:space="preserve"> </v>
      </c>
      <c r="E90" s="127"/>
      <c r="F90" s="65"/>
      <c r="G90" s="14"/>
      <c r="H90" s="14"/>
      <c r="I90" s="11">
        <f t="shared" si="10"/>
        <v>0</v>
      </c>
      <c r="J90" s="65"/>
      <c r="K90" s="22"/>
      <c r="L90" s="22"/>
      <c r="M90" s="14">
        <f t="shared" si="11"/>
        <v>0</v>
      </c>
      <c r="N90" s="65"/>
      <c r="O90" s="68" t="str">
        <f t="shared" si="12"/>
        <v xml:space="preserve"> </v>
      </c>
      <c r="P90" s="68" t="str">
        <f t="shared" si="13"/>
        <v xml:space="preserve"> </v>
      </c>
      <c r="Q90" s="68" t="str">
        <f t="shared" si="14"/>
        <v xml:space="preserve"> </v>
      </c>
    </row>
    <row r="91" spans="1:17" x14ac:dyDescent="0.25">
      <c r="A91" s="10" t="str">
        <f>IF(COUNTRY_INFO!A91=0," ",COUNTRY_INFO!A91)</f>
        <v>Angola</v>
      </c>
      <c r="B91" s="10" t="str">
        <f>IF(COUNTRY_INFO!B91=0," ",COUNTRY_INFO!B91)</f>
        <v>KWANZA SUL</v>
      </c>
      <c r="C91" s="10" t="str">
        <f>IF(COUNTRY_INFO!C91=0," ",COUNTRY_INFO!C91)</f>
        <v xml:space="preserve">CONDA </v>
      </c>
      <c r="D91" s="11" t="str">
        <f>IF(COUNTRY_INFO!$T$9:$T$1000="MDA1 (IVM+ALB)", COUNTRY_INFO!$T$9:$T$1000, " ")</f>
        <v xml:space="preserve"> </v>
      </c>
      <c r="E91" s="127"/>
      <c r="F91" s="65"/>
      <c r="G91" s="14"/>
      <c r="H91" s="14"/>
      <c r="I91" s="11">
        <f t="shared" si="10"/>
        <v>0</v>
      </c>
      <c r="J91" s="65"/>
      <c r="K91" s="22"/>
      <c r="L91" s="22"/>
      <c r="M91" s="14">
        <f t="shared" si="11"/>
        <v>0</v>
      </c>
      <c r="N91" s="65"/>
      <c r="O91" s="68" t="str">
        <f t="shared" si="12"/>
        <v xml:space="preserve"> </v>
      </c>
      <c r="P91" s="68" t="str">
        <f t="shared" si="13"/>
        <v xml:space="preserve"> </v>
      </c>
      <c r="Q91" s="68" t="str">
        <f t="shared" si="14"/>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IF(COUNTRY_INFO!$T$9:$T$1000="MDA1 (IVM+ALB)", COUNTRY_INFO!$T$9:$T$1000, " ")</f>
        <v xml:space="preserve"> </v>
      </c>
      <c r="E92" s="127"/>
      <c r="F92" s="65"/>
      <c r="G92" s="14"/>
      <c r="H92" s="14"/>
      <c r="I92" s="11">
        <f t="shared" si="10"/>
        <v>0</v>
      </c>
      <c r="J92" s="65"/>
      <c r="K92" s="22"/>
      <c r="L92" s="22"/>
      <c r="M92" s="14">
        <f t="shared" si="11"/>
        <v>0</v>
      </c>
      <c r="N92" s="65"/>
      <c r="O92" s="68" t="str">
        <f t="shared" si="12"/>
        <v xml:space="preserve"> </v>
      </c>
      <c r="P92" s="68" t="str">
        <f t="shared" si="13"/>
        <v xml:space="preserve"> </v>
      </c>
      <c r="Q92" s="68" t="str">
        <f t="shared" si="14"/>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IF(COUNTRY_INFO!$T$9:$T$1000="MDA1 (IVM+ALB)", COUNTRY_INFO!$T$9:$T$1000, " ")</f>
        <v xml:space="preserve"> </v>
      </c>
      <c r="E93" s="127"/>
      <c r="F93" s="65"/>
      <c r="G93" s="14"/>
      <c r="H93" s="14"/>
      <c r="I93" s="11">
        <f t="shared" si="10"/>
        <v>0</v>
      </c>
      <c r="J93" s="65"/>
      <c r="K93" s="22"/>
      <c r="L93" s="22"/>
      <c r="M93" s="14">
        <f t="shared" si="11"/>
        <v>0</v>
      </c>
      <c r="N93" s="65"/>
      <c r="O93" s="68" t="str">
        <f t="shared" si="12"/>
        <v xml:space="preserve"> </v>
      </c>
      <c r="P93" s="68" t="str">
        <f t="shared" si="13"/>
        <v xml:space="preserve"> </v>
      </c>
      <c r="Q93" s="68" t="str">
        <f t="shared" si="14"/>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IF(COUNTRY_INFO!$T$9:$T$1000="MDA1 (IVM+ALB)", COUNTRY_INFO!$T$9:$T$1000, " ")</f>
        <v xml:space="preserve"> </v>
      </c>
      <c r="E94" s="127"/>
      <c r="F94" s="65"/>
      <c r="G94" s="14"/>
      <c r="H94" s="14"/>
      <c r="I94" s="11">
        <f t="shared" si="10"/>
        <v>0</v>
      </c>
      <c r="J94" s="65"/>
      <c r="K94" s="22"/>
      <c r="L94" s="22"/>
      <c r="M94" s="14">
        <f t="shared" si="11"/>
        <v>0</v>
      </c>
      <c r="N94" s="65"/>
      <c r="O94" s="68" t="str">
        <f t="shared" si="12"/>
        <v xml:space="preserve"> </v>
      </c>
      <c r="P94" s="68" t="str">
        <f t="shared" si="13"/>
        <v xml:space="preserve"> </v>
      </c>
      <c r="Q94" s="68" t="str">
        <f t="shared" si="14"/>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IF(COUNTRY_INFO!$T$9:$T$1000="MDA1 (IVM+ALB)", COUNTRY_INFO!$T$9:$T$1000, " ")</f>
        <v xml:space="preserve"> </v>
      </c>
      <c r="E95" s="127"/>
      <c r="F95" s="65"/>
      <c r="G95" s="14"/>
      <c r="H95" s="14"/>
      <c r="I95" s="11">
        <f t="shared" si="10"/>
        <v>0</v>
      </c>
      <c r="J95" s="65"/>
      <c r="K95" s="22"/>
      <c r="L95" s="22"/>
      <c r="M95" s="14">
        <f t="shared" si="11"/>
        <v>0</v>
      </c>
      <c r="N95" s="65"/>
      <c r="O95" s="68" t="str">
        <f t="shared" si="12"/>
        <v xml:space="preserve"> </v>
      </c>
      <c r="P95" s="68" t="str">
        <f t="shared" si="13"/>
        <v xml:space="preserve"> </v>
      </c>
      <c r="Q95" s="68" t="str">
        <f t="shared" si="14"/>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IF(COUNTRY_INFO!$T$9:$T$1000="MDA1 (IVM+ALB)", COUNTRY_INFO!$T$9:$T$1000, " ")</f>
        <v xml:space="preserve"> </v>
      </c>
      <c r="E96" s="127"/>
      <c r="F96" s="65"/>
      <c r="G96" s="14"/>
      <c r="H96" s="14"/>
      <c r="I96" s="11">
        <f t="shared" si="10"/>
        <v>0</v>
      </c>
      <c r="J96" s="65"/>
      <c r="K96" s="22"/>
      <c r="L96" s="22"/>
      <c r="M96" s="14">
        <f t="shared" si="11"/>
        <v>0</v>
      </c>
      <c r="N96" s="65"/>
      <c r="O96" s="68" t="str">
        <f t="shared" si="12"/>
        <v xml:space="preserve"> </v>
      </c>
      <c r="P96" s="68" t="str">
        <f t="shared" si="13"/>
        <v xml:space="preserve"> </v>
      </c>
      <c r="Q96" s="68" t="str">
        <f t="shared" si="14"/>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IF(COUNTRY_INFO!$T$9:$T$1000="MDA1 (IVM+ALB)", COUNTRY_INFO!$T$9:$T$1000, " ")</f>
        <v xml:space="preserve"> </v>
      </c>
      <c r="E97" s="127"/>
      <c r="F97" s="65"/>
      <c r="G97" s="14"/>
      <c r="H97" s="14"/>
      <c r="I97" s="11">
        <f t="shared" si="10"/>
        <v>0</v>
      </c>
      <c r="J97" s="65"/>
      <c r="K97" s="22"/>
      <c r="L97" s="22"/>
      <c r="M97" s="14">
        <f t="shared" si="11"/>
        <v>0</v>
      </c>
      <c r="N97" s="65"/>
      <c r="O97" s="68" t="str">
        <f t="shared" si="12"/>
        <v xml:space="preserve"> </v>
      </c>
      <c r="P97" s="68" t="str">
        <f t="shared" si="13"/>
        <v xml:space="preserve"> </v>
      </c>
      <c r="Q97" s="68" t="str">
        <f t="shared" si="14"/>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IF(COUNTRY_INFO!$T$9:$T$1000="MDA1 (IVM+ALB)", COUNTRY_INFO!$T$9:$T$1000, " ")</f>
        <v xml:space="preserve"> </v>
      </c>
      <c r="E98" s="127"/>
      <c r="F98" s="65"/>
      <c r="G98" s="14"/>
      <c r="H98" s="14"/>
      <c r="I98" s="11">
        <f t="shared" si="10"/>
        <v>0</v>
      </c>
      <c r="J98" s="65"/>
      <c r="K98" s="22"/>
      <c r="L98" s="22"/>
      <c r="M98" s="14">
        <f t="shared" si="11"/>
        <v>0</v>
      </c>
      <c r="N98" s="65"/>
      <c r="O98" s="68" t="str">
        <f t="shared" si="12"/>
        <v xml:space="preserve"> </v>
      </c>
      <c r="P98" s="68" t="str">
        <f t="shared" si="13"/>
        <v xml:space="preserve"> </v>
      </c>
      <c r="Q98" s="68" t="str">
        <f t="shared" si="14"/>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IF(COUNTRY_INFO!$T$9:$T$1000="MDA1 (IVM+ALB)", COUNTRY_INFO!$T$9:$T$1000, " ")</f>
        <v xml:space="preserve"> </v>
      </c>
      <c r="E99" s="127"/>
      <c r="F99" s="65"/>
      <c r="G99" s="14"/>
      <c r="H99" s="14"/>
      <c r="I99" s="11">
        <f t="shared" si="10"/>
        <v>0</v>
      </c>
      <c r="J99" s="65"/>
      <c r="K99" s="22"/>
      <c r="L99" s="22"/>
      <c r="M99" s="14">
        <f t="shared" si="11"/>
        <v>0</v>
      </c>
      <c r="N99" s="65"/>
      <c r="O99" s="68" t="str">
        <f t="shared" si="12"/>
        <v xml:space="preserve"> </v>
      </c>
      <c r="P99" s="68" t="str">
        <f t="shared" si="13"/>
        <v xml:space="preserve"> </v>
      </c>
      <c r="Q99" s="68" t="str">
        <f t="shared" si="14"/>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IF(COUNTRY_INFO!$T$9:$T$1000="MDA1 (IVM+ALB)", COUNTRY_INFO!$T$9:$T$1000, " ")</f>
        <v xml:space="preserve"> </v>
      </c>
      <c r="E100" s="127"/>
      <c r="F100" s="65"/>
      <c r="G100" s="14"/>
      <c r="H100" s="14"/>
      <c r="I100" s="11">
        <f t="shared" si="10"/>
        <v>0</v>
      </c>
      <c r="J100" s="65"/>
      <c r="K100" s="22"/>
      <c r="L100" s="22"/>
      <c r="M100" s="14">
        <f t="shared" si="11"/>
        <v>0</v>
      </c>
      <c r="N100" s="65"/>
      <c r="O100" s="68" t="str">
        <f t="shared" si="12"/>
        <v xml:space="preserve"> </v>
      </c>
      <c r="P100" s="68" t="str">
        <f t="shared" si="13"/>
        <v xml:space="preserve"> </v>
      </c>
      <c r="Q100" s="68" t="str">
        <f t="shared" si="14"/>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IF(COUNTRY_INFO!$T$9:$T$1000="MDA1 (IVM+ALB)", COUNTRY_INFO!$T$9:$T$1000, " ")</f>
        <v xml:space="preserve"> </v>
      </c>
      <c r="E101" s="127"/>
      <c r="F101" s="65"/>
      <c r="G101" s="14"/>
      <c r="H101" s="14"/>
      <c r="I101" s="11">
        <f t="shared" si="10"/>
        <v>0</v>
      </c>
      <c r="J101" s="65"/>
      <c r="K101" s="22"/>
      <c r="L101" s="22"/>
      <c r="M101" s="14">
        <f t="shared" si="11"/>
        <v>0</v>
      </c>
      <c r="N101" s="65"/>
      <c r="O101" s="68" t="str">
        <f t="shared" si="12"/>
        <v xml:space="preserve"> </v>
      </c>
      <c r="P101" s="68" t="str">
        <f t="shared" si="13"/>
        <v xml:space="preserve"> </v>
      </c>
      <c r="Q101" s="68" t="str">
        <f t="shared" si="14"/>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IF(COUNTRY_INFO!$T$9:$T$1000="MDA1 (IVM+ALB)", COUNTRY_INFO!$T$9:$T$1000, " ")</f>
        <v xml:space="preserve"> </v>
      </c>
      <c r="E102" s="127"/>
      <c r="F102" s="65"/>
      <c r="G102" s="14"/>
      <c r="H102" s="14"/>
      <c r="I102" s="11">
        <f t="shared" si="10"/>
        <v>0</v>
      </c>
      <c r="J102" s="65"/>
      <c r="K102" s="22"/>
      <c r="L102" s="22"/>
      <c r="M102" s="14">
        <f t="shared" si="11"/>
        <v>0</v>
      </c>
      <c r="N102" s="65"/>
      <c r="O102" s="68" t="str">
        <f t="shared" si="12"/>
        <v xml:space="preserve"> </v>
      </c>
      <c r="P102" s="68" t="str">
        <f t="shared" si="13"/>
        <v xml:space="preserve"> </v>
      </c>
      <c r="Q102" s="68" t="str">
        <f t="shared" si="14"/>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IF(COUNTRY_INFO!$T$9:$T$1000="MDA1 (IVM+ALB)", COUNTRY_INFO!$T$9:$T$1000, " ")</f>
        <v xml:space="preserve"> </v>
      </c>
      <c r="E103" s="127"/>
      <c r="F103" s="65"/>
      <c r="G103" s="14"/>
      <c r="H103" s="14"/>
      <c r="I103" s="11">
        <f t="shared" si="10"/>
        <v>0</v>
      </c>
      <c r="J103" s="65"/>
      <c r="K103" s="22"/>
      <c r="L103" s="22"/>
      <c r="M103" s="14">
        <f t="shared" si="11"/>
        <v>0</v>
      </c>
      <c r="N103" s="65"/>
      <c r="O103" s="68" t="str">
        <f t="shared" si="12"/>
        <v xml:space="preserve"> </v>
      </c>
      <c r="P103" s="68" t="str">
        <f t="shared" si="13"/>
        <v xml:space="preserve"> </v>
      </c>
      <c r="Q103" s="68" t="str">
        <f t="shared" si="14"/>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IF(COUNTRY_INFO!$T$9:$T$1000="MDA1 (IVM+ALB)", COUNTRY_INFO!$T$9:$T$1000, " ")</f>
        <v xml:space="preserve"> </v>
      </c>
      <c r="E104" s="127"/>
      <c r="F104" s="65"/>
      <c r="G104" s="14"/>
      <c r="H104" s="14"/>
      <c r="I104" s="11">
        <f t="shared" si="10"/>
        <v>0</v>
      </c>
      <c r="J104" s="65"/>
      <c r="K104" s="22"/>
      <c r="L104" s="22"/>
      <c r="M104" s="14">
        <f t="shared" si="11"/>
        <v>0</v>
      </c>
      <c r="N104" s="65"/>
      <c r="O104" s="68" t="str">
        <f t="shared" si="12"/>
        <v xml:space="preserve"> </v>
      </c>
      <c r="P104" s="68" t="str">
        <f t="shared" si="13"/>
        <v xml:space="preserve"> </v>
      </c>
      <c r="Q104" s="68" t="str">
        <f t="shared" si="14"/>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IF(COUNTRY_INFO!$T$9:$T$1000="MDA1 (IVM+ALB)", COUNTRY_INFO!$T$9:$T$1000, " ")</f>
        <v xml:space="preserve"> </v>
      </c>
      <c r="E105" s="127"/>
      <c r="F105" s="65"/>
      <c r="G105" s="14"/>
      <c r="H105" s="14"/>
      <c r="I105" s="11">
        <f t="shared" ref="I105:I136" si="15">SUM(F105:H105)</f>
        <v>0</v>
      </c>
      <c r="J105" s="65"/>
      <c r="K105" s="22"/>
      <c r="L105" s="22"/>
      <c r="M105" s="14">
        <f t="shared" ref="M105:M136" si="16">SUM(J105:L105)</f>
        <v>0</v>
      </c>
      <c r="N105" s="65"/>
      <c r="O105" s="68" t="str">
        <f t="shared" ref="O105:O136" si="17">IF(G105&lt;&gt;0, IF(K105/G105*100=0, "-", K105/G105*100), " ")</f>
        <v xml:space="preserve"> </v>
      </c>
      <c r="P105" s="68" t="str">
        <f t="shared" ref="P105:P136" si="18">IF(H105&lt;&gt;0, IF(L105/H105*100=0, "-", L105/H105*100), " ")</f>
        <v xml:space="preserve"> </v>
      </c>
      <c r="Q105" s="68" t="str">
        <f t="shared" ref="Q105:Q136" si="19">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IF(COUNTRY_INFO!$T$9:$T$1000="MDA1 (IVM+ALB)", COUNTRY_INFO!$T$9:$T$1000, " ")</f>
        <v xml:space="preserve"> </v>
      </c>
      <c r="E106" s="127"/>
      <c r="F106" s="65"/>
      <c r="G106" s="14"/>
      <c r="H106" s="14"/>
      <c r="I106" s="11">
        <f t="shared" si="15"/>
        <v>0</v>
      </c>
      <c r="J106" s="65"/>
      <c r="K106" s="22"/>
      <c r="L106" s="22"/>
      <c r="M106" s="14">
        <f t="shared" si="16"/>
        <v>0</v>
      </c>
      <c r="N106" s="65"/>
      <c r="O106" s="68" t="str">
        <f t="shared" si="17"/>
        <v xml:space="preserve"> </v>
      </c>
      <c r="P106" s="68" t="str">
        <f t="shared" si="18"/>
        <v xml:space="preserve"> </v>
      </c>
      <c r="Q106" s="68" t="str">
        <f t="shared" si="19"/>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IF(COUNTRY_INFO!$T$9:$T$1000="MDA1 (IVM+ALB)", COUNTRY_INFO!$T$9:$T$1000, " ")</f>
        <v xml:space="preserve"> </v>
      </c>
      <c r="E107" s="127"/>
      <c r="F107" s="65"/>
      <c r="G107" s="14"/>
      <c r="H107" s="14"/>
      <c r="I107" s="11">
        <f t="shared" si="15"/>
        <v>0</v>
      </c>
      <c r="J107" s="65"/>
      <c r="K107" s="22"/>
      <c r="L107" s="22"/>
      <c r="M107" s="14">
        <f t="shared" si="16"/>
        <v>0</v>
      </c>
      <c r="N107" s="65"/>
      <c r="O107" s="68" t="str">
        <f t="shared" si="17"/>
        <v xml:space="preserve"> </v>
      </c>
      <c r="P107" s="68" t="str">
        <f t="shared" si="18"/>
        <v xml:space="preserve"> </v>
      </c>
      <c r="Q107" s="68" t="str">
        <f t="shared" si="19"/>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IF(COUNTRY_INFO!$T$9:$T$1000="MDA1 (IVM+ALB)", COUNTRY_INFO!$T$9:$T$1000, " ")</f>
        <v xml:space="preserve"> </v>
      </c>
      <c r="E108" s="127"/>
      <c r="F108" s="65"/>
      <c r="G108" s="14"/>
      <c r="H108" s="14"/>
      <c r="I108" s="11">
        <f t="shared" si="15"/>
        <v>0</v>
      </c>
      <c r="J108" s="65"/>
      <c r="K108" s="22"/>
      <c r="L108" s="22"/>
      <c r="M108" s="14">
        <f t="shared" si="16"/>
        <v>0</v>
      </c>
      <c r="N108" s="65"/>
      <c r="O108" s="68" t="str">
        <f t="shared" si="17"/>
        <v xml:space="preserve"> </v>
      </c>
      <c r="P108" s="68" t="str">
        <f t="shared" si="18"/>
        <v xml:space="preserve"> </v>
      </c>
      <c r="Q108" s="68" t="str">
        <f t="shared" si="19"/>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IF(COUNTRY_INFO!$T$9:$T$1000="MDA1 (IVM+ALB)", COUNTRY_INFO!$T$9:$T$1000, " ")</f>
        <v xml:space="preserve"> </v>
      </c>
      <c r="E109" s="127"/>
      <c r="F109" s="65"/>
      <c r="G109" s="14"/>
      <c r="H109" s="14"/>
      <c r="I109" s="11">
        <f t="shared" si="15"/>
        <v>0</v>
      </c>
      <c r="J109" s="65"/>
      <c r="K109" s="22"/>
      <c r="L109" s="22"/>
      <c r="M109" s="14">
        <f t="shared" si="16"/>
        <v>0</v>
      </c>
      <c r="N109" s="65"/>
      <c r="O109" s="68" t="str">
        <f t="shared" si="17"/>
        <v xml:space="preserve"> </v>
      </c>
      <c r="P109" s="68" t="str">
        <f t="shared" si="18"/>
        <v xml:space="preserve"> </v>
      </c>
      <c r="Q109" s="68" t="str">
        <f t="shared" si="19"/>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IF(COUNTRY_INFO!$T$9:$T$1000="MDA1 (IVM+ALB)", COUNTRY_INFO!$T$9:$T$1000, " ")</f>
        <v xml:space="preserve"> </v>
      </c>
      <c r="E110" s="127"/>
      <c r="F110" s="65"/>
      <c r="G110" s="14"/>
      <c r="H110" s="14"/>
      <c r="I110" s="11">
        <f t="shared" si="15"/>
        <v>0</v>
      </c>
      <c r="J110" s="65"/>
      <c r="K110" s="22"/>
      <c r="L110" s="22"/>
      <c r="M110" s="14">
        <f t="shared" si="16"/>
        <v>0</v>
      </c>
      <c r="N110" s="65"/>
      <c r="O110" s="68" t="str">
        <f t="shared" si="17"/>
        <v xml:space="preserve"> </v>
      </c>
      <c r="P110" s="68" t="str">
        <f t="shared" si="18"/>
        <v xml:space="preserve"> </v>
      </c>
      <c r="Q110" s="68" t="str">
        <f t="shared" si="19"/>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IF(COUNTRY_INFO!$T$9:$T$1000="MDA1 (IVM+ALB)", COUNTRY_INFO!$T$9:$T$1000, " ")</f>
        <v xml:space="preserve"> </v>
      </c>
      <c r="E111" s="127"/>
      <c r="F111" s="65"/>
      <c r="G111" s="14"/>
      <c r="H111" s="14"/>
      <c r="I111" s="11">
        <f t="shared" si="15"/>
        <v>0</v>
      </c>
      <c r="J111" s="65"/>
      <c r="K111" s="22"/>
      <c r="L111" s="22"/>
      <c r="M111" s="14">
        <f t="shared" si="16"/>
        <v>0</v>
      </c>
      <c r="N111" s="65"/>
      <c r="O111" s="68" t="str">
        <f t="shared" si="17"/>
        <v xml:space="preserve"> </v>
      </c>
      <c r="P111" s="68" t="str">
        <f t="shared" si="18"/>
        <v xml:space="preserve"> </v>
      </c>
      <c r="Q111" s="68" t="str">
        <f t="shared" si="19"/>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IF(COUNTRY_INFO!$T$9:$T$1000="MDA1 (IVM+ALB)", COUNTRY_INFO!$T$9:$T$1000, " ")</f>
        <v xml:space="preserve"> </v>
      </c>
      <c r="E112" s="127"/>
      <c r="F112" s="65"/>
      <c r="G112" s="14"/>
      <c r="H112" s="14"/>
      <c r="I112" s="11">
        <f t="shared" si="15"/>
        <v>0</v>
      </c>
      <c r="J112" s="65"/>
      <c r="K112" s="22"/>
      <c r="L112" s="22"/>
      <c r="M112" s="14">
        <f t="shared" si="16"/>
        <v>0</v>
      </c>
      <c r="N112" s="65"/>
      <c r="O112" s="68" t="str">
        <f t="shared" si="17"/>
        <v xml:space="preserve"> </v>
      </c>
      <c r="P112" s="68" t="str">
        <f t="shared" si="18"/>
        <v xml:space="preserve"> </v>
      </c>
      <c r="Q112" s="68" t="str">
        <f t="shared" si="19"/>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IF(COUNTRY_INFO!$T$9:$T$1000="MDA1 (IVM+ALB)", COUNTRY_INFO!$T$9:$T$1000, " ")</f>
        <v xml:space="preserve"> </v>
      </c>
      <c r="E113" s="127"/>
      <c r="F113" s="65"/>
      <c r="G113" s="14"/>
      <c r="H113" s="14"/>
      <c r="I113" s="11">
        <f t="shared" si="15"/>
        <v>0</v>
      </c>
      <c r="J113" s="65"/>
      <c r="K113" s="22"/>
      <c r="L113" s="22"/>
      <c r="M113" s="14">
        <f t="shared" si="16"/>
        <v>0</v>
      </c>
      <c r="N113" s="65"/>
      <c r="O113" s="68" t="str">
        <f t="shared" si="17"/>
        <v xml:space="preserve"> </v>
      </c>
      <c r="P113" s="68" t="str">
        <f t="shared" si="18"/>
        <v xml:space="preserve"> </v>
      </c>
      <c r="Q113" s="68" t="str">
        <f t="shared" si="19"/>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IF(COUNTRY_INFO!$T$9:$T$1000="MDA1 (IVM+ALB)", COUNTRY_INFO!$T$9:$T$1000, " ")</f>
        <v xml:space="preserve"> </v>
      </c>
      <c r="E114" s="127"/>
      <c r="F114" s="65"/>
      <c r="G114" s="14"/>
      <c r="H114" s="14"/>
      <c r="I114" s="11">
        <f t="shared" si="15"/>
        <v>0</v>
      </c>
      <c r="J114" s="65"/>
      <c r="K114" s="22"/>
      <c r="L114" s="22"/>
      <c r="M114" s="14">
        <f t="shared" si="16"/>
        <v>0</v>
      </c>
      <c r="N114" s="65"/>
      <c r="O114" s="68" t="str">
        <f t="shared" si="17"/>
        <v xml:space="preserve"> </v>
      </c>
      <c r="P114" s="68" t="str">
        <f t="shared" si="18"/>
        <v xml:space="preserve"> </v>
      </c>
      <c r="Q114" s="68" t="str">
        <f t="shared" si="19"/>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IF(COUNTRY_INFO!$T$9:$T$1000="MDA1 (IVM+ALB)", COUNTRY_INFO!$T$9:$T$1000, " ")</f>
        <v xml:space="preserve"> </v>
      </c>
      <c r="E115" s="127"/>
      <c r="F115" s="65"/>
      <c r="G115" s="14"/>
      <c r="H115" s="14"/>
      <c r="I115" s="11">
        <f t="shared" si="15"/>
        <v>0</v>
      </c>
      <c r="J115" s="65"/>
      <c r="K115" s="22"/>
      <c r="L115" s="22"/>
      <c r="M115" s="14">
        <f t="shared" si="16"/>
        <v>0</v>
      </c>
      <c r="N115" s="65"/>
      <c r="O115" s="68" t="str">
        <f t="shared" si="17"/>
        <v xml:space="preserve"> </v>
      </c>
      <c r="P115" s="68" t="str">
        <f t="shared" si="18"/>
        <v xml:space="preserve"> </v>
      </c>
      <c r="Q115" s="68" t="str">
        <f t="shared" si="19"/>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IF(COUNTRY_INFO!$T$9:$T$1000="MDA1 (IVM+ALB)", COUNTRY_INFO!$T$9:$T$1000, " ")</f>
        <v xml:space="preserve"> </v>
      </c>
      <c r="E116" s="127"/>
      <c r="F116" s="65"/>
      <c r="G116" s="14"/>
      <c r="H116" s="14"/>
      <c r="I116" s="11">
        <f t="shared" si="15"/>
        <v>0</v>
      </c>
      <c r="J116" s="65"/>
      <c r="K116" s="22"/>
      <c r="L116" s="22"/>
      <c r="M116" s="14">
        <f t="shared" si="16"/>
        <v>0</v>
      </c>
      <c r="N116" s="65"/>
      <c r="O116" s="68" t="str">
        <f t="shared" si="17"/>
        <v xml:space="preserve"> </v>
      </c>
      <c r="P116" s="68" t="str">
        <f t="shared" si="18"/>
        <v xml:space="preserve"> </v>
      </c>
      <c r="Q116" s="68" t="str">
        <f t="shared" si="19"/>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IF(COUNTRY_INFO!$T$9:$T$1000="MDA1 (IVM+ALB)", COUNTRY_INFO!$T$9:$T$1000, " ")</f>
        <v xml:space="preserve"> </v>
      </c>
      <c r="E117" s="127"/>
      <c r="F117" s="65"/>
      <c r="G117" s="14"/>
      <c r="H117" s="14"/>
      <c r="I117" s="11">
        <f t="shared" si="15"/>
        <v>0</v>
      </c>
      <c r="J117" s="65"/>
      <c r="K117" s="22"/>
      <c r="L117" s="22"/>
      <c r="M117" s="14">
        <f t="shared" si="16"/>
        <v>0</v>
      </c>
      <c r="N117" s="65"/>
      <c r="O117" s="68" t="str">
        <f t="shared" si="17"/>
        <v xml:space="preserve"> </v>
      </c>
      <c r="P117" s="68" t="str">
        <f t="shared" si="18"/>
        <v xml:space="preserve"> </v>
      </c>
      <c r="Q117" s="68" t="str">
        <f t="shared" si="19"/>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IF(COUNTRY_INFO!$T$9:$T$1000="MDA1 (IVM+ALB)", COUNTRY_INFO!$T$9:$T$1000, " ")</f>
        <v xml:space="preserve"> </v>
      </c>
      <c r="E118" s="127"/>
      <c r="F118" s="65"/>
      <c r="G118" s="14"/>
      <c r="H118" s="14"/>
      <c r="I118" s="11">
        <f t="shared" si="15"/>
        <v>0</v>
      </c>
      <c r="J118" s="65"/>
      <c r="K118" s="22"/>
      <c r="L118" s="22"/>
      <c r="M118" s="14">
        <f t="shared" si="16"/>
        <v>0</v>
      </c>
      <c r="N118" s="65"/>
      <c r="O118" s="68" t="str">
        <f t="shared" si="17"/>
        <v xml:space="preserve"> </v>
      </c>
      <c r="P118" s="68" t="str">
        <f t="shared" si="18"/>
        <v xml:space="preserve"> </v>
      </c>
      <c r="Q118" s="68" t="str">
        <f t="shared" si="19"/>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IF(COUNTRY_INFO!$T$9:$T$1000="MDA1 (IVM+ALB)", COUNTRY_INFO!$T$9:$T$1000, " ")</f>
        <v xml:space="preserve"> </v>
      </c>
      <c r="E119" s="127"/>
      <c r="F119" s="65"/>
      <c r="G119" s="14"/>
      <c r="H119" s="14"/>
      <c r="I119" s="11">
        <f t="shared" si="15"/>
        <v>0</v>
      </c>
      <c r="J119" s="65"/>
      <c r="K119" s="22"/>
      <c r="L119" s="22"/>
      <c r="M119" s="14">
        <f t="shared" si="16"/>
        <v>0</v>
      </c>
      <c r="N119" s="65"/>
      <c r="O119" s="68" t="str">
        <f t="shared" si="17"/>
        <v xml:space="preserve"> </v>
      </c>
      <c r="P119" s="68" t="str">
        <f t="shared" si="18"/>
        <v xml:space="preserve"> </v>
      </c>
      <c r="Q119" s="68" t="str">
        <f t="shared" si="19"/>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IF(COUNTRY_INFO!$T$9:$T$1000="MDA1 (IVM+ALB)", COUNTRY_INFO!$T$9:$T$1000, " ")</f>
        <v xml:space="preserve"> </v>
      </c>
      <c r="E120" s="127"/>
      <c r="F120" s="65"/>
      <c r="G120" s="14"/>
      <c r="H120" s="14"/>
      <c r="I120" s="11">
        <f t="shared" si="15"/>
        <v>0</v>
      </c>
      <c r="J120" s="65"/>
      <c r="K120" s="22"/>
      <c r="L120" s="22"/>
      <c r="M120" s="14">
        <f t="shared" si="16"/>
        <v>0</v>
      </c>
      <c r="N120" s="65"/>
      <c r="O120" s="68" t="str">
        <f t="shared" si="17"/>
        <v xml:space="preserve"> </v>
      </c>
      <c r="P120" s="68" t="str">
        <f t="shared" si="18"/>
        <v xml:space="preserve"> </v>
      </c>
      <c r="Q120" s="68" t="str">
        <f t="shared" si="19"/>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IF(COUNTRY_INFO!$T$9:$T$1000="MDA1 (IVM+ALB)", COUNTRY_INFO!$T$9:$T$1000, " ")</f>
        <v xml:space="preserve"> </v>
      </c>
      <c r="E121" s="127"/>
      <c r="F121" s="65"/>
      <c r="G121" s="14"/>
      <c r="H121" s="14"/>
      <c r="I121" s="11">
        <f t="shared" si="15"/>
        <v>0</v>
      </c>
      <c r="J121" s="65"/>
      <c r="K121" s="22"/>
      <c r="L121" s="22"/>
      <c r="M121" s="14">
        <f t="shared" si="16"/>
        <v>0</v>
      </c>
      <c r="N121" s="65"/>
      <c r="O121" s="68" t="str">
        <f t="shared" si="17"/>
        <v xml:space="preserve"> </v>
      </c>
      <c r="P121" s="68" t="str">
        <f t="shared" si="18"/>
        <v xml:space="preserve"> </v>
      </c>
      <c r="Q121" s="68" t="str">
        <f t="shared" si="19"/>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IF(COUNTRY_INFO!$T$9:$T$1000="MDA1 (IVM+ALB)", COUNTRY_INFO!$T$9:$T$1000, " ")</f>
        <v xml:space="preserve"> </v>
      </c>
      <c r="E122" s="127"/>
      <c r="F122" s="65"/>
      <c r="G122" s="14"/>
      <c r="H122" s="14"/>
      <c r="I122" s="11">
        <f t="shared" si="15"/>
        <v>0</v>
      </c>
      <c r="J122" s="65"/>
      <c r="K122" s="22"/>
      <c r="L122" s="22"/>
      <c r="M122" s="14">
        <f t="shared" si="16"/>
        <v>0</v>
      </c>
      <c r="N122" s="65"/>
      <c r="O122" s="68" t="str">
        <f t="shared" si="17"/>
        <v xml:space="preserve"> </v>
      </c>
      <c r="P122" s="68" t="str">
        <f t="shared" si="18"/>
        <v xml:space="preserve"> </v>
      </c>
      <c r="Q122" s="68" t="str">
        <f t="shared" si="19"/>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IF(COUNTRY_INFO!$T$9:$T$1000="MDA1 (IVM+ALB)", COUNTRY_INFO!$T$9:$T$1000, " ")</f>
        <v xml:space="preserve"> </v>
      </c>
      <c r="E123" s="127"/>
      <c r="F123" s="65"/>
      <c r="G123" s="14"/>
      <c r="H123" s="14"/>
      <c r="I123" s="11">
        <f t="shared" si="15"/>
        <v>0</v>
      </c>
      <c r="J123" s="65"/>
      <c r="K123" s="22"/>
      <c r="L123" s="22"/>
      <c r="M123" s="14">
        <f t="shared" si="16"/>
        <v>0</v>
      </c>
      <c r="N123" s="65"/>
      <c r="O123" s="68" t="str">
        <f t="shared" si="17"/>
        <v xml:space="preserve"> </v>
      </c>
      <c r="P123" s="68" t="str">
        <f t="shared" si="18"/>
        <v xml:space="preserve"> </v>
      </c>
      <c r="Q123" s="68" t="str">
        <f t="shared" si="19"/>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IF(COUNTRY_INFO!$T$9:$T$1000="MDA1 (IVM+ALB)", COUNTRY_INFO!$T$9:$T$1000, " ")</f>
        <v xml:space="preserve"> </v>
      </c>
      <c r="E124" s="127"/>
      <c r="F124" s="65"/>
      <c r="G124" s="14"/>
      <c r="H124" s="14"/>
      <c r="I124" s="11">
        <f t="shared" si="15"/>
        <v>0</v>
      </c>
      <c r="J124" s="65"/>
      <c r="K124" s="22"/>
      <c r="L124" s="22"/>
      <c r="M124" s="14">
        <f t="shared" si="16"/>
        <v>0</v>
      </c>
      <c r="N124" s="65"/>
      <c r="O124" s="68" t="str">
        <f t="shared" si="17"/>
        <v xml:space="preserve"> </v>
      </c>
      <c r="P124" s="68" t="str">
        <f t="shared" si="18"/>
        <v xml:space="preserve"> </v>
      </c>
      <c r="Q124" s="68" t="str">
        <f t="shared" si="19"/>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IF(COUNTRY_INFO!$T$9:$T$1000="MDA1 (IVM+ALB)", COUNTRY_INFO!$T$9:$T$1000, " ")</f>
        <v xml:space="preserve"> </v>
      </c>
      <c r="E125" s="127"/>
      <c r="F125" s="65"/>
      <c r="G125" s="14"/>
      <c r="H125" s="14"/>
      <c r="I125" s="11">
        <f t="shared" si="15"/>
        <v>0</v>
      </c>
      <c r="J125" s="65"/>
      <c r="K125" s="22"/>
      <c r="L125" s="22"/>
      <c r="M125" s="14">
        <f t="shared" si="16"/>
        <v>0</v>
      </c>
      <c r="N125" s="65"/>
      <c r="O125" s="68" t="str">
        <f t="shared" si="17"/>
        <v xml:space="preserve"> </v>
      </c>
      <c r="P125" s="68" t="str">
        <f t="shared" si="18"/>
        <v xml:space="preserve"> </v>
      </c>
      <c r="Q125" s="68" t="str">
        <f t="shared" si="19"/>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IF(COUNTRY_INFO!$T$9:$T$1000="MDA1 (IVM+ALB)", COUNTRY_INFO!$T$9:$T$1000, " ")</f>
        <v xml:space="preserve"> </v>
      </c>
      <c r="E126" s="127"/>
      <c r="F126" s="65"/>
      <c r="G126" s="14"/>
      <c r="H126" s="14"/>
      <c r="I126" s="11">
        <f t="shared" si="15"/>
        <v>0</v>
      </c>
      <c r="J126" s="65"/>
      <c r="K126" s="22"/>
      <c r="L126" s="22"/>
      <c r="M126" s="14">
        <f t="shared" si="16"/>
        <v>0</v>
      </c>
      <c r="N126" s="65"/>
      <c r="O126" s="68" t="str">
        <f t="shared" si="17"/>
        <v xml:space="preserve"> </v>
      </c>
      <c r="P126" s="68" t="str">
        <f t="shared" si="18"/>
        <v xml:space="preserve"> </v>
      </c>
      <c r="Q126" s="68" t="str">
        <f t="shared" si="19"/>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IF(COUNTRY_INFO!$T$9:$T$1000="MDA1 (IVM+ALB)", COUNTRY_INFO!$T$9:$T$1000, " ")</f>
        <v xml:space="preserve"> </v>
      </c>
      <c r="E127" s="127"/>
      <c r="F127" s="65"/>
      <c r="G127" s="14"/>
      <c r="H127" s="14"/>
      <c r="I127" s="11">
        <f t="shared" si="15"/>
        <v>0</v>
      </c>
      <c r="J127" s="65"/>
      <c r="K127" s="22"/>
      <c r="L127" s="22"/>
      <c r="M127" s="14">
        <f t="shared" si="16"/>
        <v>0</v>
      </c>
      <c r="N127" s="65"/>
      <c r="O127" s="68" t="str">
        <f t="shared" si="17"/>
        <v xml:space="preserve"> </v>
      </c>
      <c r="P127" s="68" t="str">
        <f t="shared" si="18"/>
        <v xml:space="preserve"> </v>
      </c>
      <c r="Q127" s="68" t="str">
        <f t="shared" si="19"/>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IF(COUNTRY_INFO!$T$9:$T$1000="MDA1 (IVM+ALB)", COUNTRY_INFO!$T$9:$T$1000, " ")</f>
        <v xml:space="preserve"> </v>
      </c>
      <c r="E128" s="127"/>
      <c r="F128" s="65"/>
      <c r="G128" s="14"/>
      <c r="H128" s="14"/>
      <c r="I128" s="11">
        <f t="shared" si="15"/>
        <v>0</v>
      </c>
      <c r="J128" s="65"/>
      <c r="K128" s="22"/>
      <c r="L128" s="22"/>
      <c r="M128" s="14">
        <f t="shared" si="16"/>
        <v>0</v>
      </c>
      <c r="N128" s="65"/>
      <c r="O128" s="68" t="str">
        <f t="shared" si="17"/>
        <v xml:space="preserve"> </v>
      </c>
      <c r="P128" s="68" t="str">
        <f t="shared" si="18"/>
        <v xml:space="preserve"> </v>
      </c>
      <c r="Q128" s="68" t="str">
        <f t="shared" si="19"/>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IF(COUNTRY_INFO!$T$9:$T$1000="MDA1 (IVM+ALB)", COUNTRY_INFO!$T$9:$T$1000, " ")</f>
        <v xml:space="preserve"> </v>
      </c>
      <c r="E129" s="127"/>
      <c r="F129" s="65"/>
      <c r="G129" s="14"/>
      <c r="H129" s="14"/>
      <c r="I129" s="11">
        <f t="shared" si="15"/>
        <v>0</v>
      </c>
      <c r="J129" s="65"/>
      <c r="K129" s="22"/>
      <c r="L129" s="22"/>
      <c r="M129" s="14">
        <f t="shared" si="16"/>
        <v>0</v>
      </c>
      <c r="N129" s="65"/>
      <c r="O129" s="68" t="str">
        <f t="shared" si="17"/>
        <v xml:space="preserve"> </v>
      </c>
      <c r="P129" s="68" t="str">
        <f t="shared" si="18"/>
        <v xml:space="preserve"> </v>
      </c>
      <c r="Q129" s="68" t="str">
        <f t="shared" si="19"/>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IF(COUNTRY_INFO!$T$9:$T$1000="MDA1 (IVM+ALB)", COUNTRY_INFO!$T$9:$T$1000, " ")</f>
        <v xml:space="preserve"> </v>
      </c>
      <c r="E130" s="127"/>
      <c r="F130" s="65"/>
      <c r="G130" s="14"/>
      <c r="H130" s="14"/>
      <c r="I130" s="11">
        <f t="shared" si="15"/>
        <v>0</v>
      </c>
      <c r="J130" s="65"/>
      <c r="K130" s="22"/>
      <c r="L130" s="22"/>
      <c r="M130" s="14">
        <f t="shared" si="16"/>
        <v>0</v>
      </c>
      <c r="N130" s="65"/>
      <c r="O130" s="68" t="str">
        <f t="shared" si="17"/>
        <v xml:space="preserve"> </v>
      </c>
      <c r="P130" s="68" t="str">
        <f t="shared" si="18"/>
        <v xml:space="preserve"> </v>
      </c>
      <c r="Q130" s="68" t="str">
        <f t="shared" si="19"/>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IF(COUNTRY_INFO!$T$9:$T$1000="MDA1 (IVM+ALB)", COUNTRY_INFO!$T$9:$T$1000, " ")</f>
        <v xml:space="preserve"> </v>
      </c>
      <c r="E131" s="127"/>
      <c r="F131" s="65"/>
      <c r="G131" s="14"/>
      <c r="H131" s="14"/>
      <c r="I131" s="11">
        <f t="shared" si="15"/>
        <v>0</v>
      </c>
      <c r="J131" s="65"/>
      <c r="K131" s="22"/>
      <c r="L131" s="22"/>
      <c r="M131" s="14">
        <f t="shared" si="16"/>
        <v>0</v>
      </c>
      <c r="N131" s="65"/>
      <c r="O131" s="68" t="str">
        <f t="shared" si="17"/>
        <v xml:space="preserve"> </v>
      </c>
      <c r="P131" s="68" t="str">
        <f t="shared" si="18"/>
        <v xml:space="preserve"> </v>
      </c>
      <c r="Q131" s="68" t="str">
        <f t="shared" si="19"/>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IF(COUNTRY_INFO!$T$9:$T$1000="MDA1 (IVM+ALB)", COUNTRY_INFO!$T$9:$T$1000, " ")</f>
        <v xml:space="preserve"> </v>
      </c>
      <c r="E132" s="127"/>
      <c r="F132" s="65"/>
      <c r="G132" s="14"/>
      <c r="H132" s="14"/>
      <c r="I132" s="11">
        <f t="shared" si="15"/>
        <v>0</v>
      </c>
      <c r="J132" s="65"/>
      <c r="K132" s="22"/>
      <c r="L132" s="22"/>
      <c r="M132" s="14">
        <f t="shared" si="16"/>
        <v>0</v>
      </c>
      <c r="N132" s="65"/>
      <c r="O132" s="68" t="str">
        <f t="shared" si="17"/>
        <v xml:space="preserve"> </v>
      </c>
      <c r="P132" s="68" t="str">
        <f t="shared" si="18"/>
        <v xml:space="preserve"> </v>
      </c>
      <c r="Q132" s="68" t="str">
        <f t="shared" si="19"/>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IF(COUNTRY_INFO!$T$9:$T$1000="MDA1 (IVM+ALB)", COUNTRY_INFO!$T$9:$T$1000, " ")</f>
        <v xml:space="preserve"> </v>
      </c>
      <c r="E133" s="127"/>
      <c r="F133" s="65"/>
      <c r="G133" s="14"/>
      <c r="H133" s="14"/>
      <c r="I133" s="11">
        <f t="shared" si="15"/>
        <v>0</v>
      </c>
      <c r="J133" s="65"/>
      <c r="K133" s="22"/>
      <c r="L133" s="22"/>
      <c r="M133" s="14">
        <f t="shared" si="16"/>
        <v>0</v>
      </c>
      <c r="N133" s="65"/>
      <c r="O133" s="68" t="str">
        <f t="shared" si="17"/>
        <v xml:space="preserve"> </v>
      </c>
      <c r="P133" s="68" t="str">
        <f t="shared" si="18"/>
        <v xml:space="preserve"> </v>
      </c>
      <c r="Q133" s="68" t="str">
        <f t="shared" si="19"/>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IF(COUNTRY_INFO!$T$9:$T$1000="MDA1 (IVM+ALB)", COUNTRY_INFO!$T$9:$T$1000, " ")</f>
        <v xml:space="preserve"> </v>
      </c>
      <c r="E134" s="127"/>
      <c r="F134" s="65"/>
      <c r="G134" s="14"/>
      <c r="H134" s="14"/>
      <c r="I134" s="11">
        <f t="shared" si="15"/>
        <v>0</v>
      </c>
      <c r="J134" s="65"/>
      <c r="K134" s="22"/>
      <c r="L134" s="22"/>
      <c r="M134" s="14">
        <f t="shared" si="16"/>
        <v>0</v>
      </c>
      <c r="N134" s="65"/>
      <c r="O134" s="68" t="str">
        <f t="shared" si="17"/>
        <v xml:space="preserve"> </v>
      </c>
      <c r="P134" s="68" t="str">
        <f t="shared" si="18"/>
        <v xml:space="preserve"> </v>
      </c>
      <c r="Q134" s="68" t="str">
        <f t="shared" si="19"/>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IF(COUNTRY_INFO!$T$9:$T$1000="MDA1 (IVM+ALB)", COUNTRY_INFO!$T$9:$T$1000, " ")</f>
        <v xml:space="preserve"> </v>
      </c>
      <c r="E135" s="127"/>
      <c r="F135" s="65"/>
      <c r="G135" s="14"/>
      <c r="H135" s="14"/>
      <c r="I135" s="11">
        <f t="shared" si="15"/>
        <v>0</v>
      </c>
      <c r="J135" s="65"/>
      <c r="K135" s="22"/>
      <c r="L135" s="22"/>
      <c r="M135" s="14">
        <f t="shared" si="16"/>
        <v>0</v>
      </c>
      <c r="N135" s="65"/>
      <c r="O135" s="68" t="str">
        <f t="shared" si="17"/>
        <v xml:space="preserve"> </v>
      </c>
      <c r="P135" s="68" t="str">
        <f t="shared" si="18"/>
        <v xml:space="preserve"> </v>
      </c>
      <c r="Q135" s="68" t="str">
        <f t="shared" si="19"/>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IF(COUNTRY_INFO!$T$9:$T$1000="MDA1 (IVM+ALB)", COUNTRY_INFO!$T$9:$T$1000, " ")</f>
        <v xml:space="preserve"> </v>
      </c>
      <c r="E136" s="127"/>
      <c r="F136" s="65"/>
      <c r="G136" s="14"/>
      <c r="H136" s="14"/>
      <c r="I136" s="11">
        <f t="shared" si="15"/>
        <v>0</v>
      </c>
      <c r="J136" s="65"/>
      <c r="K136" s="22"/>
      <c r="L136" s="22"/>
      <c r="M136" s="14">
        <f t="shared" si="16"/>
        <v>0</v>
      </c>
      <c r="N136" s="65"/>
      <c r="O136" s="68" t="str">
        <f t="shared" si="17"/>
        <v xml:space="preserve"> </v>
      </c>
      <c r="P136" s="68" t="str">
        <f t="shared" si="18"/>
        <v xml:space="preserve"> </v>
      </c>
      <c r="Q136" s="68" t="str">
        <f t="shared" si="19"/>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IF(COUNTRY_INFO!$T$9:$T$1000="MDA1 (IVM+ALB)", COUNTRY_INFO!$T$9:$T$1000, " ")</f>
        <v xml:space="preserve"> </v>
      </c>
      <c r="E137" s="127"/>
      <c r="F137" s="65"/>
      <c r="G137" s="14"/>
      <c r="H137" s="14"/>
      <c r="I137" s="11">
        <f t="shared" ref="I137:I168" si="20">SUM(F137:H137)</f>
        <v>0</v>
      </c>
      <c r="J137" s="65"/>
      <c r="K137" s="22"/>
      <c r="L137" s="22"/>
      <c r="M137" s="14">
        <f t="shared" ref="M137:M168" si="21">SUM(J137:L137)</f>
        <v>0</v>
      </c>
      <c r="N137" s="65"/>
      <c r="O137" s="68" t="str">
        <f t="shared" ref="O137:O169" si="22">IF(G137&lt;&gt;0, IF(K137/G137*100=0, "-", K137/G137*100), " ")</f>
        <v xml:space="preserve"> </v>
      </c>
      <c r="P137" s="68" t="str">
        <f t="shared" ref="P137:P169" si="23">IF(H137&lt;&gt;0, IF(L137/H137*100=0, "-", L137/H137*100), " ")</f>
        <v xml:space="preserve"> </v>
      </c>
      <c r="Q137" s="68" t="str">
        <f t="shared" ref="Q137:Q169" si="24">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IF(COUNTRY_INFO!$T$9:$T$1000="MDA1 (IVM+ALB)", COUNTRY_INFO!$T$9:$T$1000, " ")</f>
        <v xml:space="preserve"> </v>
      </c>
      <c r="E138" s="127"/>
      <c r="F138" s="65"/>
      <c r="G138" s="14"/>
      <c r="H138" s="14"/>
      <c r="I138" s="11">
        <f t="shared" si="20"/>
        <v>0</v>
      </c>
      <c r="J138" s="65"/>
      <c r="K138" s="22"/>
      <c r="L138" s="22"/>
      <c r="M138" s="14">
        <f t="shared" si="21"/>
        <v>0</v>
      </c>
      <c r="N138" s="65"/>
      <c r="O138" s="68" t="str">
        <f t="shared" si="22"/>
        <v xml:space="preserve"> </v>
      </c>
      <c r="P138" s="68" t="str">
        <f t="shared" si="23"/>
        <v xml:space="preserve"> </v>
      </c>
      <c r="Q138" s="68" t="str">
        <f t="shared" si="24"/>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IF(COUNTRY_INFO!$T$9:$T$1000="MDA1 (IVM+ALB)", COUNTRY_INFO!$T$9:$T$1000, " ")</f>
        <v xml:space="preserve"> </v>
      </c>
      <c r="E139" s="127"/>
      <c r="F139" s="65"/>
      <c r="G139" s="14"/>
      <c r="H139" s="14"/>
      <c r="I139" s="11">
        <f t="shared" si="20"/>
        <v>0</v>
      </c>
      <c r="J139" s="65"/>
      <c r="K139" s="22"/>
      <c r="L139" s="22"/>
      <c r="M139" s="14">
        <f t="shared" si="21"/>
        <v>0</v>
      </c>
      <c r="N139" s="65"/>
      <c r="O139" s="68" t="str">
        <f t="shared" si="22"/>
        <v xml:space="preserve"> </v>
      </c>
      <c r="P139" s="68" t="str">
        <f t="shared" si="23"/>
        <v xml:space="preserve"> </v>
      </c>
      <c r="Q139" s="68" t="str">
        <f t="shared" si="24"/>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IF(COUNTRY_INFO!$T$9:$T$1000="MDA1 (IVM+ALB)", COUNTRY_INFO!$T$9:$T$1000, " ")</f>
        <v xml:space="preserve"> </v>
      </c>
      <c r="E140" s="127"/>
      <c r="F140" s="65"/>
      <c r="G140" s="14"/>
      <c r="H140" s="14"/>
      <c r="I140" s="11">
        <f t="shared" si="20"/>
        <v>0</v>
      </c>
      <c r="J140" s="65"/>
      <c r="K140" s="22"/>
      <c r="L140" s="22"/>
      <c r="M140" s="14">
        <f t="shared" si="21"/>
        <v>0</v>
      </c>
      <c r="N140" s="65"/>
      <c r="O140" s="68" t="str">
        <f t="shared" si="22"/>
        <v xml:space="preserve"> </v>
      </c>
      <c r="P140" s="68" t="str">
        <f t="shared" si="23"/>
        <v xml:space="preserve"> </v>
      </c>
      <c r="Q140" s="68" t="str">
        <f t="shared" si="24"/>
        <v xml:space="preserve"> </v>
      </c>
    </row>
    <row r="141" spans="1:17" x14ac:dyDescent="0.25">
      <c r="A141" s="10" t="str">
        <f>IF(COUNTRY_INFO!A141=0," ",COUNTRY_INFO!A141)</f>
        <v>Angola</v>
      </c>
      <c r="B141" s="10" t="str">
        <f>IF(COUNTRY_INFO!B141=0," ",COUNTRY_INFO!B141)</f>
        <v>MOXICO</v>
      </c>
      <c r="C141" s="10" t="str">
        <f>IF(COUNTRY_INFO!C141=0," ",COUNTRY_INFO!C141)</f>
        <v>CAMEIA</v>
      </c>
      <c r="D141" s="11" t="str">
        <f>IF(COUNTRY_INFO!$T$9:$T$1000="MDA1 (IVM+ALB)", COUNTRY_INFO!$T$9:$T$1000, " ")</f>
        <v xml:space="preserve"> </v>
      </c>
      <c r="E141" s="127"/>
      <c r="F141" s="65"/>
      <c r="G141" s="14"/>
      <c r="H141" s="14"/>
      <c r="I141" s="11">
        <f t="shared" si="20"/>
        <v>0</v>
      </c>
      <c r="J141" s="65"/>
      <c r="K141" s="22"/>
      <c r="L141" s="22"/>
      <c r="M141" s="14">
        <f t="shared" si="21"/>
        <v>0</v>
      </c>
      <c r="N141" s="65"/>
      <c r="O141" s="68" t="str">
        <f t="shared" si="22"/>
        <v xml:space="preserve"> </v>
      </c>
      <c r="P141" s="68" t="str">
        <f t="shared" si="23"/>
        <v xml:space="preserve"> </v>
      </c>
      <c r="Q141" s="68" t="str">
        <f t="shared" si="24"/>
        <v xml:space="preserve"> </v>
      </c>
    </row>
    <row r="142" spans="1:17" x14ac:dyDescent="0.25">
      <c r="A142" s="10" t="str">
        <f>IF(COUNTRY_INFO!A142=0," ",COUNTRY_INFO!A142)</f>
        <v>Angola</v>
      </c>
      <c r="B142" s="10" t="str">
        <f>IF(COUNTRY_INFO!B142=0," ",COUNTRY_INFO!B142)</f>
        <v>MOXICO</v>
      </c>
      <c r="C142" s="10" t="str">
        <f>IF(COUNTRY_INFO!C142=0," ",COUNTRY_INFO!C142)</f>
        <v>LUENA</v>
      </c>
      <c r="D142" s="11" t="str">
        <f>IF(COUNTRY_INFO!$T$9:$T$1000="MDA1 (IVM+ALB)", COUNTRY_INFO!$T$9:$T$1000, " ")</f>
        <v xml:space="preserve"> </v>
      </c>
      <c r="E142" s="127"/>
      <c r="F142" s="65"/>
      <c r="G142" s="14"/>
      <c r="H142" s="14"/>
      <c r="I142" s="11">
        <f t="shared" si="20"/>
        <v>0</v>
      </c>
      <c r="J142" s="65"/>
      <c r="K142" s="22"/>
      <c r="L142" s="22"/>
      <c r="M142" s="14">
        <f t="shared" si="21"/>
        <v>0</v>
      </c>
      <c r="N142" s="65"/>
      <c r="O142" s="68" t="str">
        <f t="shared" si="22"/>
        <v xml:space="preserve"> </v>
      </c>
      <c r="P142" s="68" t="str">
        <f t="shared" si="23"/>
        <v xml:space="preserve"> </v>
      </c>
      <c r="Q142" s="68" t="str">
        <f t="shared" si="24"/>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IF(COUNTRY_INFO!$T$9:$T$1000="MDA1 (IVM+ALB)", COUNTRY_INFO!$T$9:$T$1000, " ")</f>
        <v xml:space="preserve"> </v>
      </c>
      <c r="E143" s="127"/>
      <c r="F143" s="65"/>
      <c r="G143" s="14"/>
      <c r="H143" s="14"/>
      <c r="I143" s="11">
        <f t="shared" si="20"/>
        <v>0</v>
      </c>
      <c r="J143" s="65"/>
      <c r="K143" s="22"/>
      <c r="L143" s="22"/>
      <c r="M143" s="14">
        <f t="shared" si="21"/>
        <v>0</v>
      </c>
      <c r="N143" s="65"/>
      <c r="O143" s="68" t="str">
        <f t="shared" si="22"/>
        <v xml:space="preserve"> </v>
      </c>
      <c r="P143" s="68" t="str">
        <f t="shared" si="23"/>
        <v xml:space="preserve"> </v>
      </c>
      <c r="Q143" s="68" t="str">
        <f t="shared" si="24"/>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IF(COUNTRY_INFO!$T$9:$T$1000="MDA1 (IVM+ALB)", COUNTRY_INFO!$T$9:$T$1000, " ")</f>
        <v xml:space="preserve"> </v>
      </c>
      <c r="E144" s="127"/>
      <c r="F144" s="65"/>
      <c r="G144" s="14"/>
      <c r="H144" s="14"/>
      <c r="I144" s="11">
        <f t="shared" si="20"/>
        <v>0</v>
      </c>
      <c r="J144" s="65"/>
      <c r="K144" s="22"/>
      <c r="L144" s="22"/>
      <c r="M144" s="14">
        <f t="shared" si="21"/>
        <v>0</v>
      </c>
      <c r="N144" s="65"/>
      <c r="O144" s="68" t="str">
        <f t="shared" si="22"/>
        <v xml:space="preserve"> </v>
      </c>
      <c r="P144" s="68" t="str">
        <f t="shared" si="23"/>
        <v xml:space="preserve"> </v>
      </c>
      <c r="Q144" s="68" t="str">
        <f t="shared" si="24"/>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IF(COUNTRY_INFO!$T$9:$T$1000="MDA1 (IVM+ALB)", COUNTRY_INFO!$T$9:$T$1000, " ")</f>
        <v xml:space="preserve"> </v>
      </c>
      <c r="E145" s="127"/>
      <c r="F145" s="65"/>
      <c r="G145" s="14"/>
      <c r="H145" s="14"/>
      <c r="I145" s="11">
        <f t="shared" si="20"/>
        <v>0</v>
      </c>
      <c r="J145" s="65"/>
      <c r="K145" s="22"/>
      <c r="L145" s="22"/>
      <c r="M145" s="14">
        <f t="shared" si="21"/>
        <v>0</v>
      </c>
      <c r="N145" s="65"/>
      <c r="O145" s="68" t="str">
        <f t="shared" si="22"/>
        <v xml:space="preserve"> </v>
      </c>
      <c r="P145" s="68" t="str">
        <f t="shared" si="23"/>
        <v xml:space="preserve"> </v>
      </c>
      <c r="Q145" s="68" t="str">
        <f t="shared" si="24"/>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IF(COUNTRY_INFO!$T$9:$T$1000="MDA1 (IVM+ALB)", COUNTRY_INFO!$T$9:$T$1000, " ")</f>
        <v xml:space="preserve"> </v>
      </c>
      <c r="E146" s="127"/>
      <c r="F146" s="65"/>
      <c r="G146" s="14"/>
      <c r="H146" s="14"/>
      <c r="I146" s="11">
        <f t="shared" si="20"/>
        <v>0</v>
      </c>
      <c r="J146" s="65"/>
      <c r="K146" s="22"/>
      <c r="L146" s="22"/>
      <c r="M146" s="14">
        <f t="shared" si="21"/>
        <v>0</v>
      </c>
      <c r="N146" s="65"/>
      <c r="O146" s="68" t="str">
        <f t="shared" si="22"/>
        <v xml:space="preserve"> </v>
      </c>
      <c r="P146" s="68" t="str">
        <f t="shared" si="23"/>
        <v xml:space="preserve"> </v>
      </c>
      <c r="Q146" s="68" t="str">
        <f t="shared" si="24"/>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IF(COUNTRY_INFO!$T$9:$T$1000="MDA1 (IVM+ALB)", COUNTRY_INFO!$T$9:$T$1000, " ")</f>
        <v xml:space="preserve"> </v>
      </c>
      <c r="E147" s="127"/>
      <c r="F147" s="65"/>
      <c r="G147" s="14"/>
      <c r="H147" s="14"/>
      <c r="I147" s="11">
        <f t="shared" si="20"/>
        <v>0</v>
      </c>
      <c r="J147" s="65"/>
      <c r="K147" s="22"/>
      <c r="L147" s="22"/>
      <c r="M147" s="14">
        <f t="shared" si="21"/>
        <v>0</v>
      </c>
      <c r="N147" s="65"/>
      <c r="O147" s="68" t="str">
        <f t="shared" si="22"/>
        <v xml:space="preserve"> </v>
      </c>
      <c r="P147" s="68" t="str">
        <f t="shared" si="23"/>
        <v xml:space="preserve"> </v>
      </c>
      <c r="Q147" s="68" t="str">
        <f t="shared" si="24"/>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IF(COUNTRY_INFO!$T$9:$T$1000="MDA1 (IVM+ALB)", COUNTRY_INFO!$T$9:$T$1000, " ")</f>
        <v xml:space="preserve"> </v>
      </c>
      <c r="E148" s="127"/>
      <c r="F148" s="65"/>
      <c r="G148" s="14"/>
      <c r="H148" s="14"/>
      <c r="I148" s="11">
        <f t="shared" si="20"/>
        <v>0</v>
      </c>
      <c r="J148" s="65"/>
      <c r="K148" s="22"/>
      <c r="L148" s="22"/>
      <c r="M148" s="14">
        <f t="shared" si="21"/>
        <v>0</v>
      </c>
      <c r="N148" s="65"/>
      <c r="O148" s="68" t="str">
        <f t="shared" si="22"/>
        <v xml:space="preserve"> </v>
      </c>
      <c r="P148" s="68" t="str">
        <f t="shared" si="23"/>
        <v xml:space="preserve"> </v>
      </c>
      <c r="Q148" s="68" t="str">
        <f t="shared" si="24"/>
        <v xml:space="preserve"> </v>
      </c>
    </row>
    <row r="149" spans="1:17" x14ac:dyDescent="0.25">
      <c r="A149" s="10" t="str">
        <f>IF(COUNTRY_INFO!A149=0," ",COUNTRY_INFO!A149)</f>
        <v>Angola</v>
      </c>
      <c r="B149" s="10" t="str">
        <f>IF(COUNTRY_INFO!B149=0," ",COUNTRY_INFO!B149)</f>
        <v>UIGE</v>
      </c>
      <c r="C149" s="10" t="str">
        <f>IF(COUNTRY_INFO!C149=0," ",COUNTRY_INFO!C149)</f>
        <v>BEMBE</v>
      </c>
      <c r="D149" s="11" t="str">
        <f>IF(COUNTRY_INFO!$T$9:$T$1000="MDA1 (IVM+ALB)", COUNTRY_INFO!$T$9:$T$1000, " ")</f>
        <v xml:space="preserve"> </v>
      </c>
      <c r="E149" s="127"/>
      <c r="F149" s="65"/>
      <c r="G149" s="14"/>
      <c r="H149" s="14"/>
      <c r="I149" s="11">
        <f t="shared" si="20"/>
        <v>0</v>
      </c>
      <c r="J149" s="65"/>
      <c r="K149" s="22"/>
      <c r="L149" s="22"/>
      <c r="M149" s="14">
        <f t="shared" si="21"/>
        <v>0</v>
      </c>
      <c r="N149" s="65"/>
      <c r="O149" s="68" t="str">
        <f t="shared" si="22"/>
        <v xml:space="preserve"> </v>
      </c>
      <c r="P149" s="68" t="str">
        <f t="shared" si="23"/>
        <v xml:space="preserve"> </v>
      </c>
      <c r="Q149" s="68" t="str">
        <f t="shared" si="24"/>
        <v xml:space="preserve"> </v>
      </c>
    </row>
    <row r="150" spans="1:17" x14ac:dyDescent="0.25">
      <c r="A150" s="10" t="str">
        <f>IF(COUNTRY_INFO!A150=0," ",COUNTRY_INFO!A150)</f>
        <v>Angola</v>
      </c>
      <c r="B150" s="10" t="str">
        <f>IF(COUNTRY_INFO!B150=0," ",COUNTRY_INFO!B150)</f>
        <v>UIGE</v>
      </c>
      <c r="C150" s="10" t="str">
        <f>IF(COUNTRY_INFO!C150=0," ",COUNTRY_INFO!C150)</f>
        <v>BUENGAS</v>
      </c>
      <c r="D150" s="11" t="str">
        <f>IF(COUNTRY_INFO!$T$9:$T$1000="MDA1 (IVM+ALB)", COUNTRY_INFO!$T$9:$T$1000, " ")</f>
        <v xml:space="preserve"> </v>
      </c>
      <c r="E150" s="127"/>
      <c r="F150" s="65"/>
      <c r="G150" s="14"/>
      <c r="H150" s="14"/>
      <c r="I150" s="11">
        <f t="shared" si="20"/>
        <v>0</v>
      </c>
      <c r="J150" s="65"/>
      <c r="K150" s="22"/>
      <c r="L150" s="22"/>
      <c r="M150" s="14">
        <f t="shared" si="21"/>
        <v>0</v>
      </c>
      <c r="N150" s="65"/>
      <c r="O150" s="68" t="str">
        <f t="shared" si="22"/>
        <v xml:space="preserve"> </v>
      </c>
      <c r="P150" s="68" t="str">
        <f t="shared" si="23"/>
        <v xml:space="preserve"> </v>
      </c>
      <c r="Q150" s="68" t="str">
        <f t="shared" si="24"/>
        <v xml:space="preserve"> </v>
      </c>
    </row>
    <row r="151" spans="1:17" x14ac:dyDescent="0.25">
      <c r="A151" s="10" t="str">
        <f>IF(COUNTRY_INFO!A151=0," ",COUNTRY_INFO!A151)</f>
        <v>Angola</v>
      </c>
      <c r="B151" s="10" t="str">
        <f>IF(COUNTRY_INFO!B151=0," ",COUNTRY_INFO!B151)</f>
        <v>UIGE</v>
      </c>
      <c r="C151" s="10" t="str">
        <f>IF(COUNTRY_INFO!C151=0," ",COUNTRY_INFO!C151)</f>
        <v>BUNGO</v>
      </c>
      <c r="D151" s="11" t="str">
        <f>IF(COUNTRY_INFO!$T$9:$T$1000="MDA1 (IVM+ALB)", COUNTRY_INFO!$T$9:$T$1000, " ")</f>
        <v xml:space="preserve"> </v>
      </c>
      <c r="E151" s="127"/>
      <c r="F151" s="65"/>
      <c r="G151" s="14"/>
      <c r="H151" s="14"/>
      <c r="I151" s="11">
        <f t="shared" si="20"/>
        <v>0</v>
      </c>
      <c r="J151" s="65"/>
      <c r="K151" s="22"/>
      <c r="L151" s="22"/>
      <c r="M151" s="14">
        <f t="shared" si="21"/>
        <v>0</v>
      </c>
      <c r="N151" s="65"/>
      <c r="O151" s="68" t="str">
        <f t="shared" si="22"/>
        <v xml:space="preserve"> </v>
      </c>
      <c r="P151" s="68" t="str">
        <f t="shared" si="23"/>
        <v xml:space="preserve"> </v>
      </c>
      <c r="Q151" s="68" t="str">
        <f t="shared" si="24"/>
        <v xml:space="preserve"> </v>
      </c>
    </row>
    <row r="152" spans="1:17" x14ac:dyDescent="0.25">
      <c r="A152" s="10" t="str">
        <f>IF(COUNTRY_INFO!A152=0," ",COUNTRY_INFO!A152)</f>
        <v>Angola</v>
      </c>
      <c r="B152" s="10" t="str">
        <f>IF(COUNTRY_INFO!B152=0," ",COUNTRY_INFO!B152)</f>
        <v>UIGE</v>
      </c>
      <c r="C152" s="10" t="str">
        <f>IF(COUNTRY_INFO!C152=0," ",COUNTRY_INFO!C152)</f>
        <v>CANGOLA</v>
      </c>
      <c r="D152" s="11" t="str">
        <f>IF(COUNTRY_INFO!$T$9:$T$1000="MDA1 (IVM+ALB)", COUNTRY_INFO!$T$9:$T$1000, " ")</f>
        <v xml:space="preserve"> </v>
      </c>
      <c r="E152" s="127"/>
      <c r="F152" s="65"/>
      <c r="G152" s="14"/>
      <c r="H152" s="14"/>
      <c r="I152" s="11">
        <f t="shared" si="20"/>
        <v>0</v>
      </c>
      <c r="J152" s="65"/>
      <c r="K152" s="22"/>
      <c r="L152" s="22"/>
      <c r="M152" s="14">
        <f t="shared" si="21"/>
        <v>0</v>
      </c>
      <c r="N152" s="65"/>
      <c r="O152" s="68" t="str">
        <f t="shared" si="22"/>
        <v xml:space="preserve"> </v>
      </c>
      <c r="P152" s="68" t="str">
        <f t="shared" si="23"/>
        <v xml:space="preserve"> </v>
      </c>
      <c r="Q152" s="68" t="str">
        <f t="shared" si="24"/>
        <v xml:space="preserve"> </v>
      </c>
    </row>
    <row r="153" spans="1:17" x14ac:dyDescent="0.25">
      <c r="A153" s="10" t="str">
        <f>IF(COUNTRY_INFO!A153=0," ",COUNTRY_INFO!A153)</f>
        <v>Angola</v>
      </c>
      <c r="B153" s="10" t="str">
        <f>IF(COUNTRY_INFO!B153=0," ",COUNTRY_INFO!B153)</f>
        <v>UIGE</v>
      </c>
      <c r="C153" s="10" t="str">
        <f>IF(COUNTRY_INFO!C153=0," ",COUNTRY_INFO!C153)</f>
        <v>DAMBA</v>
      </c>
      <c r="D153" s="11" t="str">
        <f>IF(COUNTRY_INFO!$T$9:$T$1000="MDA1 (IVM+ALB)", COUNTRY_INFO!$T$9:$T$1000, " ")</f>
        <v xml:space="preserve"> </v>
      </c>
      <c r="E153" s="127"/>
      <c r="F153" s="65"/>
      <c r="G153" s="14"/>
      <c r="H153" s="14"/>
      <c r="I153" s="11">
        <f t="shared" si="20"/>
        <v>0</v>
      </c>
      <c r="J153" s="65"/>
      <c r="K153" s="22"/>
      <c r="L153" s="22"/>
      <c r="M153" s="14">
        <f t="shared" si="21"/>
        <v>0</v>
      </c>
      <c r="N153" s="65"/>
      <c r="O153" s="68" t="str">
        <f t="shared" si="22"/>
        <v xml:space="preserve"> </v>
      </c>
      <c r="P153" s="68" t="str">
        <f t="shared" si="23"/>
        <v xml:space="preserve"> </v>
      </c>
      <c r="Q153" s="68" t="str">
        <f t="shared" si="24"/>
        <v xml:space="preserve"> </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IF(COUNTRY_INFO!$T$9:$T$1000="MDA1 (IVM+ALB)", COUNTRY_INFO!$T$9:$T$1000, " ")</f>
        <v xml:space="preserve"> </v>
      </c>
      <c r="E154" s="127"/>
      <c r="F154" s="65"/>
      <c r="G154" s="14"/>
      <c r="H154" s="14"/>
      <c r="I154" s="11">
        <f t="shared" si="20"/>
        <v>0</v>
      </c>
      <c r="J154" s="65"/>
      <c r="K154" s="22"/>
      <c r="L154" s="22"/>
      <c r="M154" s="14">
        <f t="shared" si="21"/>
        <v>0</v>
      </c>
      <c r="N154" s="65"/>
      <c r="O154" s="68" t="str">
        <f t="shared" si="22"/>
        <v xml:space="preserve"> </v>
      </c>
      <c r="P154" s="68" t="str">
        <f t="shared" si="23"/>
        <v xml:space="preserve"> </v>
      </c>
      <c r="Q154" s="68" t="str">
        <f t="shared" si="24"/>
        <v xml:space="preserve"> </v>
      </c>
    </row>
    <row r="155" spans="1:17" x14ac:dyDescent="0.25">
      <c r="A155" s="10" t="str">
        <f>IF(COUNTRY_INFO!A155=0," ",COUNTRY_INFO!A155)</f>
        <v>Angola</v>
      </c>
      <c r="B155" s="10" t="str">
        <f>IF(COUNTRY_INFO!B155=0," ",COUNTRY_INFO!B155)</f>
        <v>UIGE</v>
      </c>
      <c r="C155" s="10" t="str">
        <f>IF(COUNTRY_INFO!C155=0," ",COUNTRY_INFO!C155)</f>
        <v>MILUNGA</v>
      </c>
      <c r="D155" s="11" t="str">
        <f>IF(COUNTRY_INFO!$T$9:$T$1000="MDA1 (IVM+ALB)", COUNTRY_INFO!$T$9:$T$1000, " ")</f>
        <v xml:space="preserve"> </v>
      </c>
      <c r="E155" s="127"/>
      <c r="F155" s="65"/>
      <c r="G155" s="14"/>
      <c r="H155" s="14"/>
      <c r="I155" s="11">
        <f t="shared" si="20"/>
        <v>0</v>
      </c>
      <c r="J155" s="65"/>
      <c r="K155" s="22"/>
      <c r="L155" s="22"/>
      <c r="M155" s="14">
        <f t="shared" si="21"/>
        <v>0</v>
      </c>
      <c r="N155" s="65"/>
      <c r="O155" s="68" t="str">
        <f t="shared" si="22"/>
        <v xml:space="preserve"> </v>
      </c>
      <c r="P155" s="68" t="str">
        <f t="shared" si="23"/>
        <v xml:space="preserve"> </v>
      </c>
      <c r="Q155" s="68" t="str">
        <f t="shared" si="24"/>
        <v xml:space="preserve"> </v>
      </c>
    </row>
    <row r="156" spans="1:17" x14ac:dyDescent="0.25">
      <c r="A156" s="10" t="str">
        <f>IF(COUNTRY_INFO!A156=0," ",COUNTRY_INFO!A156)</f>
        <v>Angola</v>
      </c>
      <c r="B156" s="10" t="str">
        <f>IF(COUNTRY_INFO!B156=0," ",COUNTRY_INFO!B156)</f>
        <v>UIGE</v>
      </c>
      <c r="C156" s="10" t="str">
        <f>IF(COUNTRY_INFO!C156=0," ",COUNTRY_INFO!C156)</f>
        <v>MUCABA</v>
      </c>
      <c r="D156" s="11" t="str">
        <f>IF(COUNTRY_INFO!$T$9:$T$1000="MDA1 (IVM+ALB)", COUNTRY_INFO!$T$9:$T$1000, " ")</f>
        <v xml:space="preserve"> </v>
      </c>
      <c r="E156" s="127"/>
      <c r="F156" s="65"/>
      <c r="G156" s="14"/>
      <c r="H156" s="14"/>
      <c r="I156" s="11">
        <f t="shared" si="20"/>
        <v>0</v>
      </c>
      <c r="J156" s="65"/>
      <c r="K156" s="22"/>
      <c r="L156" s="22"/>
      <c r="M156" s="14">
        <f t="shared" si="21"/>
        <v>0</v>
      </c>
      <c r="N156" s="65"/>
      <c r="O156" s="68" t="str">
        <f t="shared" si="22"/>
        <v xml:space="preserve"> </v>
      </c>
      <c r="P156" s="68" t="str">
        <f t="shared" si="23"/>
        <v xml:space="preserve"> </v>
      </c>
      <c r="Q156" s="68" t="str">
        <f t="shared" si="24"/>
        <v xml:space="preserve"> </v>
      </c>
    </row>
    <row r="157" spans="1:17" x14ac:dyDescent="0.25">
      <c r="A157" s="10" t="str">
        <f>IF(COUNTRY_INFO!A157=0," ",COUNTRY_INFO!A157)</f>
        <v>Angola</v>
      </c>
      <c r="B157" s="10" t="str">
        <f>IF(COUNTRY_INFO!B157=0," ",COUNTRY_INFO!B157)</f>
        <v>UIGE</v>
      </c>
      <c r="C157" s="10" t="str">
        <f>IF(COUNTRY_INFO!C157=0," ",COUNTRY_INFO!C157)</f>
        <v>NEGAGE</v>
      </c>
      <c r="D157" s="11" t="str">
        <f>IF(COUNTRY_INFO!$T$9:$T$1000="MDA1 (IVM+ALB)", COUNTRY_INFO!$T$9:$T$1000, " ")</f>
        <v xml:space="preserve"> </v>
      </c>
      <c r="E157" s="127"/>
      <c r="F157" s="65"/>
      <c r="G157" s="14"/>
      <c r="H157" s="14"/>
      <c r="I157" s="11">
        <f t="shared" si="20"/>
        <v>0</v>
      </c>
      <c r="J157" s="65"/>
      <c r="K157" s="22"/>
      <c r="L157" s="22"/>
      <c r="M157" s="14">
        <f t="shared" si="21"/>
        <v>0</v>
      </c>
      <c r="N157" s="65"/>
      <c r="O157" s="68" t="str">
        <f t="shared" si="22"/>
        <v xml:space="preserve"> </v>
      </c>
      <c r="P157" s="68" t="str">
        <f t="shared" si="23"/>
        <v xml:space="preserve"> </v>
      </c>
      <c r="Q157" s="68" t="str">
        <f t="shared" si="24"/>
        <v xml:space="preserve"> </v>
      </c>
    </row>
    <row r="158" spans="1:17" x14ac:dyDescent="0.25">
      <c r="A158" s="10" t="str">
        <f>IF(COUNTRY_INFO!A158=0," ",COUNTRY_INFO!A158)</f>
        <v>Angola</v>
      </c>
      <c r="B158" s="10" t="str">
        <f>IF(COUNTRY_INFO!B158=0," ",COUNTRY_INFO!B158)</f>
        <v>UIGE</v>
      </c>
      <c r="C158" s="10" t="str">
        <f>IF(COUNTRY_INFO!C158=0," ",COUNTRY_INFO!C158)</f>
        <v>PURI</v>
      </c>
      <c r="D158" s="11" t="str">
        <f>IF(COUNTRY_INFO!$T$9:$T$1000="MDA1 (IVM+ALB)", COUNTRY_INFO!$T$9:$T$1000, " ")</f>
        <v xml:space="preserve"> </v>
      </c>
      <c r="E158" s="127"/>
      <c r="F158" s="65"/>
      <c r="G158" s="14"/>
      <c r="H158" s="14"/>
      <c r="I158" s="11">
        <f t="shared" si="20"/>
        <v>0</v>
      </c>
      <c r="J158" s="65"/>
      <c r="K158" s="22"/>
      <c r="L158" s="22"/>
      <c r="M158" s="14">
        <f t="shared" si="21"/>
        <v>0</v>
      </c>
      <c r="N158" s="65"/>
      <c r="O158" s="68" t="str">
        <f t="shared" si="22"/>
        <v xml:space="preserve"> </v>
      </c>
      <c r="P158" s="68" t="str">
        <f t="shared" si="23"/>
        <v xml:space="preserve"> </v>
      </c>
      <c r="Q158" s="68" t="str">
        <f t="shared" si="24"/>
        <v xml:space="preserve"> </v>
      </c>
    </row>
    <row r="159" spans="1:17" x14ac:dyDescent="0.25">
      <c r="A159" s="10" t="str">
        <f>IF(COUNTRY_INFO!A159=0," ",COUNTRY_INFO!A159)</f>
        <v>Angola</v>
      </c>
      <c r="B159" s="10" t="str">
        <f>IF(COUNTRY_INFO!B159=0," ",COUNTRY_INFO!B159)</f>
        <v>UIGE</v>
      </c>
      <c r="C159" s="10" t="str">
        <f>IF(COUNTRY_INFO!C159=0," ",COUNTRY_INFO!C159)</f>
        <v>QUIMBELE</v>
      </c>
      <c r="D159" s="11" t="str">
        <f>IF(COUNTRY_INFO!$T$9:$T$1000="MDA1 (IVM+ALB)", COUNTRY_INFO!$T$9:$T$1000, " ")</f>
        <v xml:space="preserve"> </v>
      </c>
      <c r="E159" s="127"/>
      <c r="F159" s="65"/>
      <c r="G159" s="14"/>
      <c r="H159" s="14"/>
      <c r="I159" s="11">
        <f t="shared" si="20"/>
        <v>0</v>
      </c>
      <c r="J159" s="65"/>
      <c r="K159" s="22"/>
      <c r="L159" s="22"/>
      <c r="M159" s="14">
        <f t="shared" si="21"/>
        <v>0</v>
      </c>
      <c r="N159" s="65"/>
      <c r="O159" s="68" t="str">
        <f t="shared" si="22"/>
        <v xml:space="preserve"> </v>
      </c>
      <c r="P159" s="68" t="str">
        <f t="shared" si="23"/>
        <v xml:space="preserve"> </v>
      </c>
      <c r="Q159" s="68" t="str">
        <f t="shared" si="24"/>
        <v xml:space="preserve"> </v>
      </c>
    </row>
    <row r="160" spans="1:17" x14ac:dyDescent="0.25">
      <c r="A160" s="10" t="str">
        <f>IF(COUNTRY_INFO!A160=0," ",COUNTRY_INFO!A160)</f>
        <v>Angola</v>
      </c>
      <c r="B160" s="10" t="str">
        <f>IF(COUNTRY_INFO!B160=0," ",COUNTRY_INFO!B160)</f>
        <v>UIGE</v>
      </c>
      <c r="C160" s="10" t="str">
        <f>IF(COUNTRY_INFO!C160=0," ",COUNTRY_INFO!C160)</f>
        <v>QUITEXE</v>
      </c>
      <c r="D160" s="11" t="str">
        <f>IF(COUNTRY_INFO!$T$9:$T$1000="MDA1 (IVM+ALB)", COUNTRY_INFO!$T$9:$T$1000, " ")</f>
        <v xml:space="preserve"> </v>
      </c>
      <c r="E160" s="127"/>
      <c r="F160" s="65"/>
      <c r="G160" s="14"/>
      <c r="H160" s="14"/>
      <c r="I160" s="11">
        <f t="shared" si="20"/>
        <v>0</v>
      </c>
      <c r="J160" s="65"/>
      <c r="K160" s="22"/>
      <c r="L160" s="22"/>
      <c r="M160" s="14">
        <f t="shared" si="21"/>
        <v>0</v>
      </c>
      <c r="N160" s="65"/>
      <c r="O160" s="68" t="str">
        <f t="shared" si="22"/>
        <v xml:space="preserve"> </v>
      </c>
      <c r="P160" s="68" t="str">
        <f t="shared" si="23"/>
        <v xml:space="preserve"> </v>
      </c>
      <c r="Q160" s="68" t="str">
        <f t="shared" si="24"/>
        <v xml:space="preserve"> </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IF(COUNTRY_INFO!$T$9:$T$1000="MDA1 (IVM+ALB)", COUNTRY_INFO!$T$9:$T$1000, " ")</f>
        <v xml:space="preserve"> </v>
      </c>
      <c r="E161" s="127"/>
      <c r="F161" s="65"/>
      <c r="G161" s="14"/>
      <c r="H161" s="14"/>
      <c r="I161" s="11">
        <f t="shared" si="20"/>
        <v>0</v>
      </c>
      <c r="J161" s="65"/>
      <c r="K161" s="22"/>
      <c r="L161" s="22"/>
      <c r="M161" s="14">
        <f t="shared" si="21"/>
        <v>0</v>
      </c>
      <c r="N161" s="65"/>
      <c r="O161" s="68" t="str">
        <f t="shared" si="22"/>
        <v xml:space="preserve"> </v>
      </c>
      <c r="P161" s="68" t="str">
        <f t="shared" si="23"/>
        <v xml:space="preserve"> </v>
      </c>
      <c r="Q161" s="68" t="str">
        <f t="shared" si="24"/>
        <v xml:space="preserve"> </v>
      </c>
    </row>
    <row r="162" spans="1:17" x14ac:dyDescent="0.25">
      <c r="A162" s="10" t="str">
        <f>IF(COUNTRY_INFO!A162=0," ",COUNTRY_INFO!A162)</f>
        <v>Angola</v>
      </c>
      <c r="B162" s="10" t="str">
        <f>IF(COUNTRY_INFO!B162=0," ",COUNTRY_INFO!B162)</f>
        <v>UIGE</v>
      </c>
      <c r="C162" s="10" t="str">
        <f>IF(COUNTRY_INFO!C162=0," ",COUNTRY_INFO!C162)</f>
        <v>SONGO</v>
      </c>
      <c r="D162" s="11" t="str">
        <f>IF(COUNTRY_INFO!$T$9:$T$1000="MDA1 (IVM+ALB)", COUNTRY_INFO!$T$9:$T$1000, " ")</f>
        <v xml:space="preserve"> </v>
      </c>
      <c r="E162" s="127"/>
      <c r="F162" s="65"/>
      <c r="G162" s="14"/>
      <c r="H162" s="14"/>
      <c r="I162" s="11">
        <f t="shared" si="20"/>
        <v>0</v>
      </c>
      <c r="J162" s="65"/>
      <c r="K162" s="22"/>
      <c r="L162" s="22"/>
      <c r="M162" s="14">
        <f t="shared" si="21"/>
        <v>0</v>
      </c>
      <c r="N162" s="65"/>
      <c r="O162" s="68" t="str">
        <f t="shared" si="22"/>
        <v xml:space="preserve"> </v>
      </c>
      <c r="P162" s="68" t="str">
        <f t="shared" si="23"/>
        <v xml:space="preserve"> </v>
      </c>
      <c r="Q162" s="68" t="str">
        <f t="shared" si="24"/>
        <v xml:space="preserve"> </v>
      </c>
    </row>
    <row r="163" spans="1:17" x14ac:dyDescent="0.25">
      <c r="A163" s="10" t="str">
        <f>IF(COUNTRY_INFO!A163=0," ",COUNTRY_INFO!A163)</f>
        <v>Angola</v>
      </c>
      <c r="B163" s="10" t="str">
        <f>IF(COUNTRY_INFO!B163=0," ",COUNTRY_INFO!B163)</f>
        <v>UIGE</v>
      </c>
      <c r="C163" s="10" t="str">
        <f>IF(COUNTRY_INFO!C163=0," ",COUNTRY_INFO!C163)</f>
        <v>UIGE</v>
      </c>
      <c r="D163" s="11" t="str">
        <f>IF(COUNTRY_INFO!$T$9:$T$1000="MDA1 (IVM+ALB)", COUNTRY_INFO!$T$9:$T$1000, " ")</f>
        <v xml:space="preserve"> </v>
      </c>
      <c r="E163" s="127"/>
      <c r="F163" s="65"/>
      <c r="G163" s="14"/>
      <c r="H163" s="14"/>
      <c r="I163" s="11">
        <f t="shared" si="20"/>
        <v>0</v>
      </c>
      <c r="J163" s="65"/>
      <c r="K163" s="22"/>
      <c r="L163" s="22"/>
      <c r="M163" s="14">
        <f t="shared" si="21"/>
        <v>0</v>
      </c>
      <c r="N163" s="65"/>
      <c r="O163" s="68" t="str">
        <f t="shared" si="22"/>
        <v xml:space="preserve"> </v>
      </c>
      <c r="P163" s="68" t="str">
        <f t="shared" si="23"/>
        <v xml:space="preserve"> </v>
      </c>
      <c r="Q163" s="68" t="str">
        <f t="shared" si="24"/>
        <v xml:space="preserve"> </v>
      </c>
    </row>
    <row r="164" spans="1:17" x14ac:dyDescent="0.25">
      <c r="A164" s="10" t="str">
        <f>IF(COUNTRY_INFO!A164=0," ",COUNTRY_INFO!A164)</f>
        <v>Angola</v>
      </c>
      <c r="B164" s="10" t="str">
        <f>IF(COUNTRY_INFO!B164=0," ",COUNTRY_INFO!B164)</f>
        <v>ZAIRE</v>
      </c>
      <c r="C164" s="10" t="str">
        <f>IF(COUNTRY_INFO!C164=0," ",COUNTRY_INFO!C164)</f>
        <v>CUIMBA</v>
      </c>
      <c r="D164" s="11" t="str">
        <f>IF(COUNTRY_INFO!$T$9:$T$1000="MDA1 (IVM+ALB)", COUNTRY_INFO!$T$9:$T$1000, " ")</f>
        <v xml:space="preserve"> </v>
      </c>
      <c r="E164" s="127"/>
      <c r="F164" s="65"/>
      <c r="G164" s="14"/>
      <c r="H164" s="14"/>
      <c r="I164" s="11">
        <f t="shared" si="20"/>
        <v>0</v>
      </c>
      <c r="J164" s="65"/>
      <c r="K164" s="22"/>
      <c r="L164" s="22"/>
      <c r="M164" s="14">
        <f t="shared" si="21"/>
        <v>0</v>
      </c>
      <c r="N164" s="65"/>
      <c r="O164" s="68" t="str">
        <f t="shared" si="22"/>
        <v xml:space="preserve"> </v>
      </c>
      <c r="P164" s="68" t="str">
        <f t="shared" si="23"/>
        <v xml:space="preserve"> </v>
      </c>
      <c r="Q164" s="68" t="str">
        <f t="shared" si="24"/>
        <v xml:space="preserve"> </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IF(COUNTRY_INFO!$T$9:$T$1000="MDA1 (IVM+ALB)", COUNTRY_INFO!$T$9:$T$1000, " ")</f>
        <v xml:space="preserve"> </v>
      </c>
      <c r="E165" s="127"/>
      <c r="F165" s="65"/>
      <c r="G165" s="14"/>
      <c r="H165" s="14"/>
      <c r="I165" s="11">
        <f t="shared" si="20"/>
        <v>0</v>
      </c>
      <c r="J165" s="65"/>
      <c r="K165" s="22"/>
      <c r="L165" s="22"/>
      <c r="M165" s="14">
        <f t="shared" si="21"/>
        <v>0</v>
      </c>
      <c r="N165" s="65"/>
      <c r="O165" s="68" t="str">
        <f t="shared" si="22"/>
        <v xml:space="preserve"> </v>
      </c>
      <c r="P165" s="68" t="str">
        <f t="shared" si="23"/>
        <v xml:space="preserve"> </v>
      </c>
      <c r="Q165" s="68" t="str">
        <f t="shared" si="24"/>
        <v xml:space="preserve"> </v>
      </c>
    </row>
    <row r="166" spans="1:17" x14ac:dyDescent="0.25">
      <c r="A166" s="10" t="str">
        <f>IF(COUNTRY_INFO!A166=0," ",COUNTRY_INFO!A166)</f>
        <v>Angola</v>
      </c>
      <c r="B166" s="10" t="str">
        <f>IF(COUNTRY_INFO!B166=0," ",COUNTRY_INFO!B166)</f>
        <v>ZAIRE</v>
      </c>
      <c r="C166" s="10" t="str">
        <f>IF(COUNTRY_INFO!C166=0," ",COUNTRY_INFO!C166)</f>
        <v>NOQUI</v>
      </c>
      <c r="D166" s="11" t="str">
        <f>IF(COUNTRY_INFO!$T$9:$T$1000="MDA1 (IVM+ALB)", COUNTRY_INFO!$T$9:$T$1000, " ")</f>
        <v xml:space="preserve"> </v>
      </c>
      <c r="E166" s="127"/>
      <c r="F166" s="65"/>
      <c r="G166" s="14"/>
      <c r="H166" s="14"/>
      <c r="I166" s="11">
        <f t="shared" si="20"/>
        <v>0</v>
      </c>
      <c r="J166" s="65"/>
      <c r="K166" s="22"/>
      <c r="L166" s="22"/>
      <c r="M166" s="14">
        <f t="shared" si="21"/>
        <v>0</v>
      </c>
      <c r="N166" s="65"/>
      <c r="O166" s="68" t="str">
        <f t="shared" si="22"/>
        <v xml:space="preserve"> </v>
      </c>
      <c r="P166" s="68" t="str">
        <f t="shared" si="23"/>
        <v xml:space="preserve"> </v>
      </c>
      <c r="Q166" s="68" t="str">
        <f t="shared" si="24"/>
        <v xml:space="preserve"> </v>
      </c>
    </row>
    <row r="167" spans="1:17" x14ac:dyDescent="0.25">
      <c r="A167" s="10" t="str">
        <f>IF(COUNTRY_INFO!A167=0," ",COUNTRY_INFO!A167)</f>
        <v>Angola</v>
      </c>
      <c r="B167" s="10" t="str">
        <f>IF(COUNTRY_INFO!B167=0," ",COUNTRY_INFO!B167)</f>
        <v>ZAIRE</v>
      </c>
      <c r="C167" s="10" t="str">
        <f>IF(COUNTRY_INFO!C167=0," ",COUNTRY_INFO!C167)</f>
        <v>NZETO</v>
      </c>
      <c r="D167" s="11" t="str">
        <f>IF(COUNTRY_INFO!$T$9:$T$1000="MDA1 (IVM+ALB)", COUNTRY_INFO!$T$9:$T$1000, " ")</f>
        <v xml:space="preserve"> </v>
      </c>
      <c r="E167" s="127"/>
      <c r="F167" s="65"/>
      <c r="G167" s="14"/>
      <c r="H167" s="14"/>
      <c r="I167" s="11">
        <f t="shared" si="20"/>
        <v>0</v>
      </c>
      <c r="J167" s="65"/>
      <c r="K167" s="22"/>
      <c r="L167" s="22"/>
      <c r="M167" s="14">
        <f t="shared" si="21"/>
        <v>0</v>
      </c>
      <c r="N167" s="65"/>
      <c r="O167" s="68" t="str">
        <f t="shared" si="22"/>
        <v xml:space="preserve"> </v>
      </c>
      <c r="P167" s="68" t="str">
        <f t="shared" si="23"/>
        <v xml:space="preserve"> </v>
      </c>
      <c r="Q167" s="68" t="str">
        <f t="shared" si="24"/>
        <v xml:space="preserve"> </v>
      </c>
    </row>
    <row r="168" spans="1:17" x14ac:dyDescent="0.25">
      <c r="A168" s="10" t="str">
        <f>IF(COUNTRY_INFO!A168=0," ",COUNTRY_INFO!A168)</f>
        <v>Angola</v>
      </c>
      <c r="B168" s="10" t="str">
        <f>IF(COUNTRY_INFO!B168=0," ",COUNTRY_INFO!B168)</f>
        <v>ZAIRE</v>
      </c>
      <c r="C168" s="10" t="str">
        <f>IF(COUNTRY_INFO!C168=0," ",COUNTRY_INFO!C168)</f>
        <v>SOYO</v>
      </c>
      <c r="D168" s="11" t="str">
        <f>IF(COUNTRY_INFO!$T$9:$T$1000="MDA1 (IVM+ALB)", COUNTRY_INFO!$T$9:$T$1000, " ")</f>
        <v xml:space="preserve"> </v>
      </c>
      <c r="E168" s="127"/>
      <c r="F168" s="65"/>
      <c r="G168" s="14"/>
      <c r="H168" s="14"/>
      <c r="I168" s="11">
        <f t="shared" si="20"/>
        <v>0</v>
      </c>
      <c r="J168" s="65"/>
      <c r="K168" s="22"/>
      <c r="L168" s="22"/>
      <c r="M168" s="14">
        <f t="shared" si="21"/>
        <v>0</v>
      </c>
      <c r="N168" s="65"/>
      <c r="O168" s="68" t="str">
        <f t="shared" si="22"/>
        <v xml:space="preserve"> </v>
      </c>
      <c r="P168" s="68" t="str">
        <f t="shared" si="23"/>
        <v xml:space="preserve"> </v>
      </c>
      <c r="Q168" s="68" t="str">
        <f t="shared" si="24"/>
        <v xml:space="preserve"> </v>
      </c>
    </row>
    <row r="169" spans="1:17" x14ac:dyDescent="0.25">
      <c r="A169" s="10" t="str">
        <f>IF(COUNTRY_INFO!A169=0," ",COUNTRY_INFO!A169)</f>
        <v>Angola</v>
      </c>
      <c r="B169" s="10" t="str">
        <f>IF(COUNTRY_INFO!B169=0," ",COUNTRY_INFO!B169)</f>
        <v>ZAIRE</v>
      </c>
      <c r="C169" s="10" t="str">
        <f>IF(COUNTRY_INFO!C169=0," ",COUNTRY_INFO!C169)</f>
        <v>TOMBOCO</v>
      </c>
      <c r="D169" s="11" t="str">
        <f>IF(COUNTRY_INFO!$T$9:$T$1000="MDA1 (IVM+ALB)", COUNTRY_INFO!$T$9:$T$1000, " ")</f>
        <v xml:space="preserve"> </v>
      </c>
      <c r="E169" s="127"/>
      <c r="F169" s="65"/>
      <c r="G169" s="14"/>
      <c r="H169" s="14"/>
      <c r="I169" s="11">
        <f t="shared" ref="I169" si="25">SUM(F169:H169)</f>
        <v>0</v>
      </c>
      <c r="J169" s="65"/>
      <c r="K169" s="22"/>
      <c r="L169" s="22"/>
      <c r="M169" s="14">
        <f t="shared" ref="M169" si="26">SUM(J169:L169)</f>
        <v>0</v>
      </c>
      <c r="N169" s="65"/>
      <c r="O169" s="68" t="str">
        <f t="shared" si="22"/>
        <v xml:space="preserve"> </v>
      </c>
      <c r="P169" s="68" t="str">
        <f t="shared" si="23"/>
        <v xml:space="preserve"> </v>
      </c>
      <c r="Q169" s="68" t="str">
        <f t="shared" si="24"/>
        <v xml:space="preserve"> </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N6:Q6"/>
    <mergeCell ref="A4:C4"/>
    <mergeCell ref="A6:C6"/>
    <mergeCell ref="F6:I6"/>
    <mergeCell ref="J6:M6"/>
    <mergeCell ref="D6:D7"/>
    <mergeCell ref="E6:E7"/>
  </mergeCells>
  <phoneticPr fontId="2" type="noConversion"/>
  <pageMargins left="0.2" right="0.19" top="0.52" bottom="0.54" header="0.5" footer="0.5"/>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Button 3">
              <controlPr defaultSize="0" print="0" autoFill="0" autoPict="0" macro="[0]!Sheet5.MDA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7173" r:id="rId5" name="Button 5">
              <controlPr defaultSize="0" print="0" autoFill="0" autoPict="0" macro="[0]!Sheet5.AGE_MDA1">
                <anchor moveWithCells="1" sizeWithCells="1">
                  <from>
                    <xdr:col>9</xdr:col>
                    <xdr:colOff>0</xdr:colOff>
                    <xdr:row>1</xdr:row>
                    <xdr:rowOff>12700</xdr:rowOff>
                  </from>
                  <to>
                    <xdr:col>13</xdr:col>
                    <xdr:colOff>0</xdr:colOff>
                    <xdr:row>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1000"/>
  <sheetViews>
    <sheetView showZeros="0" zoomScaleNormal="100" workbookViewId="0">
      <pane xSplit="4" ySplit="8" topLeftCell="E63"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31</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184" t="s">
        <v>16</v>
      </c>
      <c r="B4" s="184"/>
      <c r="C4" s="184"/>
      <c r="D4" s="15"/>
      <c r="E4" s="15"/>
      <c r="F4" s="5">
        <f>SUM(F$9:F$1000)</f>
        <v>0</v>
      </c>
      <c r="G4" s="5">
        <f t="shared" ref="G4:M4" si="0">SUM(G$9:G$1000)</f>
        <v>0</v>
      </c>
      <c r="H4" s="5">
        <f t="shared" si="0"/>
        <v>0</v>
      </c>
      <c r="I4" s="5">
        <f t="shared" si="0"/>
        <v>0</v>
      </c>
      <c r="J4" s="5">
        <f t="shared" si="0"/>
        <v>0</v>
      </c>
      <c r="K4" s="5">
        <f t="shared" si="0"/>
        <v>0</v>
      </c>
      <c r="L4" s="5">
        <f t="shared" si="0"/>
        <v>0</v>
      </c>
      <c r="M4" s="5">
        <f t="shared" si="0"/>
        <v>0</v>
      </c>
      <c r="N4" s="73" t="str">
        <f>IF(F4&lt;&gt;0, IF(J4/F4*100=0, "-", J4/F4*100), " ")</f>
        <v xml:space="preserve"> </v>
      </c>
      <c r="O4" s="73" t="str">
        <f>IF(G4&lt;&gt;0, IF(K4/G4*100=0, "-", K4/G4*100), " ")</f>
        <v xml:space="preserve"> </v>
      </c>
      <c r="P4" s="73" t="str">
        <f>IF(H4&lt;&gt;0, IF(L4/H4*100=0, "-", L4/H4*100), " ")</f>
        <v xml:space="preserve"> </v>
      </c>
      <c r="Q4" s="73" t="str">
        <f>IF(I4&lt;&gt;0, IF(M4/I4*100=0, "-", M4/I4*100), " ")</f>
        <v xml:space="preserve"> </v>
      </c>
    </row>
    <row r="5" spans="1:17" ht="2.25" customHeight="1" x14ac:dyDescent="0.25">
      <c r="A5" s="4"/>
      <c r="B5" s="4"/>
      <c r="C5" s="4"/>
      <c r="D5" s="4"/>
      <c r="E5" s="4"/>
      <c r="F5" s="69"/>
      <c r="G5" s="69"/>
      <c r="H5" s="69"/>
      <c r="I5" s="69"/>
      <c r="J5" s="69"/>
      <c r="K5" s="69"/>
      <c r="L5" s="69"/>
      <c r="M5" s="69"/>
      <c r="N5" s="4"/>
      <c r="O5" s="4"/>
      <c r="P5" s="4"/>
      <c r="Q5" s="4"/>
    </row>
    <row r="6" spans="1:17" x14ac:dyDescent="0.25">
      <c r="A6" s="185"/>
      <c r="B6" s="185"/>
      <c r="C6" s="185"/>
      <c r="D6" s="187" t="s">
        <v>22</v>
      </c>
      <c r="E6" s="189" t="s">
        <v>24</v>
      </c>
      <c r="F6" s="186" t="s">
        <v>76</v>
      </c>
      <c r="G6" s="186"/>
      <c r="H6" s="186"/>
      <c r="I6" s="186"/>
      <c r="J6" s="183" t="s">
        <v>23</v>
      </c>
      <c r="K6" s="183"/>
      <c r="L6" s="183"/>
      <c r="M6" s="183"/>
      <c r="N6" s="183" t="s">
        <v>74</v>
      </c>
      <c r="O6" s="183"/>
      <c r="P6" s="183"/>
      <c r="Q6" s="183"/>
    </row>
    <row r="7" spans="1:17" x14ac:dyDescent="0.25">
      <c r="A7" s="7" t="s">
        <v>0</v>
      </c>
      <c r="B7" s="7" t="s">
        <v>1</v>
      </c>
      <c r="C7" s="7" t="s">
        <v>2</v>
      </c>
      <c r="D7" s="188"/>
      <c r="E7" s="190"/>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3"/>
      <c r="B8" s="24"/>
      <c r="C8" s="24"/>
      <c r="D8" s="24"/>
      <c r="E8" s="24"/>
      <c r="F8" s="24"/>
      <c r="G8" s="24"/>
      <c r="H8" s="24"/>
      <c r="I8" s="24"/>
      <c r="J8" s="24"/>
      <c r="K8" s="24"/>
      <c r="L8" s="25"/>
      <c r="M8" s="25"/>
      <c r="N8" s="24"/>
      <c r="O8" s="24"/>
      <c r="P8" s="25"/>
      <c r="Q8" s="25"/>
    </row>
    <row r="9" spans="1:17" x14ac:dyDescent="0.25">
      <c r="A9" s="10" t="str">
        <f>IF(COUNTRY_INFO!A9=0," ",COUNTRY_INFO!A9)</f>
        <v>Angola</v>
      </c>
      <c r="B9" s="10" t="str">
        <f>IF(COUNTRY_INFO!B9=0," ",COUNTRY_INFO!B9)</f>
        <v>BENGO</v>
      </c>
      <c r="C9" s="10" t="str">
        <f>IF(COUNTRY_INFO!C9=0," ",COUNTRY_INFO!C9)</f>
        <v>AMBRIZ</v>
      </c>
      <c r="D9" s="11" t="str">
        <f>IF(COUNTRY_INFO!$T$9:$T$1000="MDA2 (DEC+ALB)", COUNTRY_INFO!$T$9:$T$1000, " ")</f>
        <v xml:space="preserve"> </v>
      </c>
      <c r="E9" s="127"/>
      <c r="F9" s="14"/>
      <c r="G9" s="14"/>
      <c r="H9" s="14"/>
      <c r="I9" s="11">
        <f t="shared" ref="I9:I40" si="1">SUM(F9:H9)</f>
        <v>0</v>
      </c>
      <c r="J9" s="2"/>
      <c r="K9" s="22"/>
      <c r="L9" s="22"/>
      <c r="M9" s="14">
        <f t="shared" ref="M9:M40" si="2">SUM(J9:L9)</f>
        <v>0</v>
      </c>
      <c r="N9" s="68" t="str">
        <f t="shared" ref="N9:N40" si="3">IF(F9&lt;&gt;0, IF(J9/F9*100=0, "-", J9/F9*100), " ")</f>
        <v xml:space="preserve"> </v>
      </c>
      <c r="O9" s="68" t="str">
        <f t="shared" ref="O9:O40" si="4">IF(G9&lt;&gt;0, IF(K9/G9*100=0, "-", K9/G9*100), " ")</f>
        <v xml:space="preserve"> </v>
      </c>
      <c r="P9" s="68" t="str">
        <f t="shared" ref="P9:P40" si="5">IF(H9&lt;&gt;0, IF(L9/H9*100=0, "-", L9/H9*100), " ")</f>
        <v xml:space="preserve"> </v>
      </c>
      <c r="Q9" s="68" t="str">
        <f t="shared" ref="Q9:Q40" si="6">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IF(COUNTRY_INFO!$T$9:$T$1000="MDA2 (DEC+ALB)", COUNTRY_INFO!$T$9:$T$1000, " ")</f>
        <v xml:space="preserve"> </v>
      </c>
      <c r="E10" s="127"/>
      <c r="F10" s="14"/>
      <c r="G10" s="14"/>
      <c r="H10" s="14"/>
      <c r="I10" s="11">
        <f t="shared" si="1"/>
        <v>0</v>
      </c>
      <c r="J10" s="2"/>
      <c r="K10" s="22"/>
      <c r="L10" s="22"/>
      <c r="M10" s="14">
        <f t="shared" si="2"/>
        <v>0</v>
      </c>
      <c r="N10" s="68" t="str">
        <f t="shared" si="3"/>
        <v xml:space="preserve"> </v>
      </c>
      <c r="O10" s="68" t="str">
        <f t="shared" si="4"/>
        <v xml:space="preserve"> </v>
      </c>
      <c r="P10" s="68" t="str">
        <f t="shared" si="5"/>
        <v xml:space="preserve"> </v>
      </c>
      <c r="Q10" s="68" t="str">
        <f t="shared" si="6"/>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IF(COUNTRY_INFO!$T$9:$T$1000="MDA2 (DEC+ALB)", COUNTRY_INFO!$T$9:$T$1000, " ")</f>
        <v xml:space="preserve"> </v>
      </c>
      <c r="E11" s="127"/>
      <c r="F11" s="14"/>
      <c r="G11" s="14"/>
      <c r="H11" s="14"/>
      <c r="I11" s="11">
        <f t="shared" si="1"/>
        <v>0</v>
      </c>
      <c r="J11" s="2"/>
      <c r="K11" s="22"/>
      <c r="L11" s="22"/>
      <c r="M11" s="14">
        <f t="shared" si="2"/>
        <v>0</v>
      </c>
      <c r="N11" s="68" t="str">
        <f t="shared" si="3"/>
        <v xml:space="preserve"> </v>
      </c>
      <c r="O11" s="68" t="str">
        <f t="shared" si="4"/>
        <v xml:space="preserve"> </v>
      </c>
      <c r="P11" s="68" t="str">
        <f t="shared" si="5"/>
        <v xml:space="preserve"> </v>
      </c>
      <c r="Q11" s="68" t="str">
        <f t="shared" si="6"/>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IF(COUNTRY_INFO!$T$9:$T$1000="MDA2 (DEC+ALB)", COUNTRY_INFO!$T$9:$T$1000, " ")</f>
        <v xml:space="preserve"> </v>
      </c>
      <c r="E12" s="127"/>
      <c r="F12" s="14"/>
      <c r="G12" s="14"/>
      <c r="H12" s="14"/>
      <c r="I12" s="11">
        <f t="shared" si="1"/>
        <v>0</v>
      </c>
      <c r="J12" s="2"/>
      <c r="K12" s="22"/>
      <c r="L12" s="22"/>
      <c r="M12" s="14">
        <f t="shared" si="2"/>
        <v>0</v>
      </c>
      <c r="N12" s="68" t="str">
        <f t="shared" si="3"/>
        <v xml:space="preserve"> </v>
      </c>
      <c r="O12" s="68" t="str">
        <f t="shared" si="4"/>
        <v xml:space="preserve"> </v>
      </c>
      <c r="P12" s="68" t="str">
        <f t="shared" si="5"/>
        <v xml:space="preserve"> </v>
      </c>
      <c r="Q12" s="68" t="str">
        <f t="shared" si="6"/>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IF(COUNTRY_INFO!$T$9:$T$1000="MDA2 (DEC+ALB)", COUNTRY_INFO!$T$9:$T$1000, " ")</f>
        <v xml:space="preserve"> </v>
      </c>
      <c r="E13" s="127"/>
      <c r="F13" s="14"/>
      <c r="G13" s="14"/>
      <c r="H13" s="14"/>
      <c r="I13" s="11">
        <f t="shared" si="1"/>
        <v>0</v>
      </c>
      <c r="J13" s="2"/>
      <c r="K13" s="22"/>
      <c r="L13" s="22"/>
      <c r="M13" s="14">
        <f t="shared" si="2"/>
        <v>0</v>
      </c>
      <c r="N13" s="68" t="str">
        <f t="shared" si="3"/>
        <v xml:space="preserve"> </v>
      </c>
      <c r="O13" s="68" t="str">
        <f t="shared" si="4"/>
        <v xml:space="preserve"> </v>
      </c>
      <c r="P13" s="68" t="str">
        <f t="shared" si="5"/>
        <v xml:space="preserve"> </v>
      </c>
      <c r="Q13" s="68" t="str">
        <f t="shared" si="6"/>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IF(COUNTRY_INFO!$T$9:$T$1000="MDA2 (DEC+ALB)", COUNTRY_INFO!$T$9:$T$1000, " ")</f>
        <v xml:space="preserve"> </v>
      </c>
      <c r="E14" s="127"/>
      <c r="F14" s="14"/>
      <c r="G14" s="14"/>
      <c r="H14" s="14"/>
      <c r="I14" s="11">
        <f t="shared" si="1"/>
        <v>0</v>
      </c>
      <c r="J14" s="2"/>
      <c r="K14" s="22"/>
      <c r="L14" s="22"/>
      <c r="M14" s="14">
        <f t="shared" si="2"/>
        <v>0</v>
      </c>
      <c r="N14" s="68" t="str">
        <f t="shared" si="3"/>
        <v xml:space="preserve"> </v>
      </c>
      <c r="O14" s="68" t="str">
        <f t="shared" si="4"/>
        <v xml:space="preserve"> </v>
      </c>
      <c r="P14" s="68" t="str">
        <f t="shared" si="5"/>
        <v xml:space="preserve"> </v>
      </c>
      <c r="Q14" s="68" t="str">
        <f t="shared" si="6"/>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IF(COUNTRY_INFO!$T$9:$T$1000="MDA2 (DEC+ALB)", COUNTRY_INFO!$T$9:$T$1000, " ")</f>
        <v xml:space="preserve"> </v>
      </c>
      <c r="E15" s="127"/>
      <c r="F15" s="14"/>
      <c r="G15" s="14"/>
      <c r="H15" s="14"/>
      <c r="I15" s="11">
        <f t="shared" si="1"/>
        <v>0</v>
      </c>
      <c r="J15" s="2"/>
      <c r="K15" s="22"/>
      <c r="L15" s="22"/>
      <c r="M15" s="14">
        <f t="shared" si="2"/>
        <v>0</v>
      </c>
      <c r="N15" s="68" t="str">
        <f t="shared" si="3"/>
        <v xml:space="preserve"> </v>
      </c>
      <c r="O15" s="68" t="str">
        <f t="shared" si="4"/>
        <v xml:space="preserve"> </v>
      </c>
      <c r="P15" s="68" t="str">
        <f t="shared" si="5"/>
        <v xml:space="preserve"> </v>
      </c>
      <c r="Q15" s="68" t="str">
        <f t="shared" si="6"/>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IF(COUNTRY_INFO!$T$9:$T$1000="MDA2 (DEC+ALB)", COUNTRY_INFO!$T$9:$T$1000, " ")</f>
        <v xml:space="preserve"> </v>
      </c>
      <c r="E16" s="127"/>
      <c r="F16" s="14"/>
      <c r="G16" s="14"/>
      <c r="H16" s="14"/>
      <c r="I16" s="11">
        <f t="shared" si="1"/>
        <v>0</v>
      </c>
      <c r="J16" s="2"/>
      <c r="K16" s="22"/>
      <c r="L16" s="22"/>
      <c r="M16" s="14">
        <f t="shared" si="2"/>
        <v>0</v>
      </c>
      <c r="N16" s="68" t="str">
        <f t="shared" si="3"/>
        <v xml:space="preserve"> </v>
      </c>
      <c r="O16" s="68" t="str">
        <f t="shared" si="4"/>
        <v xml:space="preserve"> </v>
      </c>
      <c r="P16" s="68" t="str">
        <f t="shared" si="5"/>
        <v xml:space="preserve"> </v>
      </c>
      <c r="Q16" s="68" t="str">
        <f t="shared" si="6"/>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IF(COUNTRY_INFO!$T$9:$T$1000="MDA2 (DEC+ALB)", COUNTRY_INFO!$T$9:$T$1000, " ")</f>
        <v xml:space="preserve"> </v>
      </c>
      <c r="E17" s="127"/>
      <c r="F17" s="14"/>
      <c r="G17" s="14"/>
      <c r="H17" s="14"/>
      <c r="I17" s="11">
        <f t="shared" si="1"/>
        <v>0</v>
      </c>
      <c r="J17" s="2"/>
      <c r="K17" s="22"/>
      <c r="L17" s="22"/>
      <c r="M17" s="14">
        <f t="shared" si="2"/>
        <v>0</v>
      </c>
      <c r="N17" s="68" t="str">
        <f t="shared" si="3"/>
        <v xml:space="preserve"> </v>
      </c>
      <c r="O17" s="68" t="str">
        <f t="shared" si="4"/>
        <v xml:space="preserve"> </v>
      </c>
      <c r="P17" s="68" t="str">
        <f t="shared" si="5"/>
        <v xml:space="preserve"> </v>
      </c>
      <c r="Q17" s="68" t="str">
        <f t="shared" si="6"/>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IF(COUNTRY_INFO!$T$9:$T$1000="MDA2 (DEC+ALB)", COUNTRY_INFO!$T$9:$T$1000, " ")</f>
        <v xml:space="preserve"> </v>
      </c>
      <c r="E18" s="127"/>
      <c r="F18" s="14"/>
      <c r="G18" s="14"/>
      <c r="H18" s="14"/>
      <c r="I18" s="11">
        <f t="shared" si="1"/>
        <v>0</v>
      </c>
      <c r="J18" s="2"/>
      <c r="K18" s="22"/>
      <c r="L18" s="22"/>
      <c r="M18" s="14">
        <f t="shared" si="2"/>
        <v>0</v>
      </c>
      <c r="N18" s="68" t="str">
        <f t="shared" si="3"/>
        <v xml:space="preserve"> </v>
      </c>
      <c r="O18" s="68" t="str">
        <f t="shared" si="4"/>
        <v xml:space="preserve"> </v>
      </c>
      <c r="P18" s="68" t="str">
        <f t="shared" si="5"/>
        <v xml:space="preserve"> </v>
      </c>
      <c r="Q18" s="68" t="str">
        <f t="shared" si="6"/>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IF(COUNTRY_INFO!$T$9:$T$1000="MDA2 (DEC+ALB)", COUNTRY_INFO!$T$9:$T$1000, " ")</f>
        <v xml:space="preserve"> </v>
      </c>
      <c r="E19" s="127"/>
      <c r="F19" s="14"/>
      <c r="G19" s="14"/>
      <c r="H19" s="14"/>
      <c r="I19" s="11">
        <f t="shared" si="1"/>
        <v>0</v>
      </c>
      <c r="J19" s="2"/>
      <c r="K19" s="22"/>
      <c r="L19" s="22"/>
      <c r="M19" s="14">
        <f t="shared" si="2"/>
        <v>0</v>
      </c>
      <c r="N19" s="68" t="str">
        <f t="shared" si="3"/>
        <v xml:space="preserve"> </v>
      </c>
      <c r="O19" s="68" t="str">
        <f t="shared" si="4"/>
        <v xml:space="preserve"> </v>
      </c>
      <c r="P19" s="68" t="str">
        <f t="shared" si="5"/>
        <v xml:space="preserve"> </v>
      </c>
      <c r="Q19" s="68" t="str">
        <f t="shared" si="6"/>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IF(COUNTRY_INFO!$T$9:$T$1000="MDA2 (DEC+ALB)", COUNTRY_INFO!$T$9:$T$1000, " ")</f>
        <v xml:space="preserve"> </v>
      </c>
      <c r="E20" s="127"/>
      <c r="F20" s="14"/>
      <c r="G20" s="14"/>
      <c r="H20" s="14"/>
      <c r="I20" s="11">
        <f t="shared" si="1"/>
        <v>0</v>
      </c>
      <c r="J20" s="2"/>
      <c r="K20" s="22"/>
      <c r="L20" s="22"/>
      <c r="M20" s="14">
        <f t="shared" si="2"/>
        <v>0</v>
      </c>
      <c r="N20" s="68" t="str">
        <f t="shared" si="3"/>
        <v xml:space="preserve"> </v>
      </c>
      <c r="O20" s="68" t="str">
        <f t="shared" si="4"/>
        <v xml:space="preserve"> </v>
      </c>
      <c r="P20" s="68" t="str">
        <f t="shared" si="5"/>
        <v xml:space="preserve"> </v>
      </c>
      <c r="Q20" s="68" t="str">
        <f t="shared" si="6"/>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IF(COUNTRY_INFO!$T$9:$T$1000="MDA2 (DEC+ALB)", COUNTRY_INFO!$T$9:$T$1000, " ")</f>
        <v xml:space="preserve"> </v>
      </c>
      <c r="E21" s="127"/>
      <c r="F21" s="14"/>
      <c r="G21" s="14"/>
      <c r="H21" s="14"/>
      <c r="I21" s="11">
        <f t="shared" si="1"/>
        <v>0</v>
      </c>
      <c r="J21" s="2"/>
      <c r="K21" s="22"/>
      <c r="L21" s="22"/>
      <c r="M21" s="14">
        <f t="shared" si="2"/>
        <v>0</v>
      </c>
      <c r="N21" s="68" t="str">
        <f t="shared" si="3"/>
        <v xml:space="preserve"> </v>
      </c>
      <c r="O21" s="68" t="str">
        <f t="shared" si="4"/>
        <v xml:space="preserve"> </v>
      </c>
      <c r="P21" s="68" t="str">
        <f t="shared" si="5"/>
        <v xml:space="preserve"> </v>
      </c>
      <c r="Q21" s="68" t="str">
        <f t="shared" si="6"/>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IF(COUNTRY_INFO!$T$9:$T$1000="MDA2 (DEC+ALB)", COUNTRY_INFO!$T$9:$T$1000, " ")</f>
        <v xml:space="preserve"> </v>
      </c>
      <c r="E22" s="127"/>
      <c r="F22" s="14"/>
      <c r="G22" s="14"/>
      <c r="H22" s="14"/>
      <c r="I22" s="11">
        <f t="shared" si="1"/>
        <v>0</v>
      </c>
      <c r="J22" s="2"/>
      <c r="K22" s="22"/>
      <c r="L22" s="22"/>
      <c r="M22" s="14">
        <f t="shared" si="2"/>
        <v>0</v>
      </c>
      <c r="N22" s="68" t="str">
        <f t="shared" si="3"/>
        <v xml:space="preserve"> </v>
      </c>
      <c r="O22" s="68" t="str">
        <f t="shared" si="4"/>
        <v xml:space="preserve"> </v>
      </c>
      <c r="P22" s="68" t="str">
        <f t="shared" si="5"/>
        <v xml:space="preserve"> </v>
      </c>
      <c r="Q22" s="68" t="str">
        <f t="shared" si="6"/>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IF(COUNTRY_INFO!$T$9:$T$1000="MDA2 (DEC+ALB)", COUNTRY_INFO!$T$9:$T$1000, " ")</f>
        <v xml:space="preserve"> </v>
      </c>
      <c r="E23" s="127"/>
      <c r="F23" s="14"/>
      <c r="G23" s="14"/>
      <c r="H23" s="14"/>
      <c r="I23" s="11">
        <f t="shared" si="1"/>
        <v>0</v>
      </c>
      <c r="J23" s="2"/>
      <c r="K23" s="22"/>
      <c r="L23" s="22"/>
      <c r="M23" s="14">
        <f t="shared" si="2"/>
        <v>0</v>
      </c>
      <c r="N23" s="68" t="str">
        <f t="shared" si="3"/>
        <v xml:space="preserve"> </v>
      </c>
      <c r="O23" s="68" t="str">
        <f t="shared" si="4"/>
        <v xml:space="preserve"> </v>
      </c>
      <c r="P23" s="68" t="str">
        <f t="shared" si="5"/>
        <v xml:space="preserve"> </v>
      </c>
      <c r="Q23" s="68" t="str">
        <f t="shared" si="6"/>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IF(COUNTRY_INFO!$T$9:$T$1000="MDA2 (DEC+ALB)", COUNTRY_INFO!$T$9:$T$1000, " ")</f>
        <v xml:space="preserve"> </v>
      </c>
      <c r="E24" s="127"/>
      <c r="F24" s="14"/>
      <c r="G24" s="14"/>
      <c r="H24" s="14"/>
      <c r="I24" s="11">
        <f t="shared" si="1"/>
        <v>0</v>
      </c>
      <c r="J24" s="2"/>
      <c r="K24" s="22"/>
      <c r="L24" s="22"/>
      <c r="M24" s="14">
        <f t="shared" si="2"/>
        <v>0</v>
      </c>
      <c r="N24" s="68" t="str">
        <f t="shared" si="3"/>
        <v xml:space="preserve"> </v>
      </c>
      <c r="O24" s="68" t="str">
        <f t="shared" si="4"/>
        <v xml:space="preserve"> </v>
      </c>
      <c r="P24" s="68" t="str">
        <f t="shared" si="5"/>
        <v xml:space="preserve"> </v>
      </c>
      <c r="Q24" s="68" t="str">
        <f t="shared" si="6"/>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IF(COUNTRY_INFO!$T$9:$T$1000="MDA2 (DEC+ALB)", COUNTRY_INFO!$T$9:$T$1000, " ")</f>
        <v xml:space="preserve"> </v>
      </c>
      <c r="E25" s="127"/>
      <c r="F25" s="14"/>
      <c r="G25" s="14"/>
      <c r="H25" s="14"/>
      <c r="I25" s="11">
        <f t="shared" si="1"/>
        <v>0</v>
      </c>
      <c r="J25" s="2"/>
      <c r="K25" s="22"/>
      <c r="L25" s="22"/>
      <c r="M25" s="14">
        <f t="shared" si="2"/>
        <v>0</v>
      </c>
      <c r="N25" s="68" t="str">
        <f t="shared" si="3"/>
        <v xml:space="preserve"> </v>
      </c>
      <c r="O25" s="68" t="str">
        <f t="shared" si="4"/>
        <v xml:space="preserve"> </v>
      </c>
      <c r="P25" s="68" t="str">
        <f t="shared" si="5"/>
        <v xml:space="preserve"> </v>
      </c>
      <c r="Q25" s="68" t="str">
        <f t="shared" si="6"/>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IF(COUNTRY_INFO!$T$9:$T$1000="MDA2 (DEC+ALB)", COUNTRY_INFO!$T$9:$T$1000, " ")</f>
        <v xml:space="preserve"> </v>
      </c>
      <c r="E26" s="127"/>
      <c r="F26" s="14"/>
      <c r="G26" s="14"/>
      <c r="H26" s="14"/>
      <c r="I26" s="11">
        <f t="shared" si="1"/>
        <v>0</v>
      </c>
      <c r="J26" s="2"/>
      <c r="K26" s="22"/>
      <c r="L26" s="22"/>
      <c r="M26" s="14">
        <f t="shared" si="2"/>
        <v>0</v>
      </c>
      <c r="N26" s="68" t="str">
        <f t="shared" si="3"/>
        <v xml:space="preserve"> </v>
      </c>
      <c r="O26" s="68" t="str">
        <f t="shared" si="4"/>
        <v xml:space="preserve"> </v>
      </c>
      <c r="P26" s="68" t="str">
        <f t="shared" si="5"/>
        <v xml:space="preserve"> </v>
      </c>
      <c r="Q26" s="68" t="str">
        <f t="shared" si="6"/>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IF(COUNTRY_INFO!$T$9:$T$1000="MDA2 (DEC+ALB)", COUNTRY_INFO!$T$9:$T$1000, " ")</f>
        <v xml:space="preserve"> </v>
      </c>
      <c r="E27" s="127"/>
      <c r="F27" s="14"/>
      <c r="G27" s="14"/>
      <c r="H27" s="14"/>
      <c r="I27" s="11">
        <f t="shared" si="1"/>
        <v>0</v>
      </c>
      <c r="J27" s="2"/>
      <c r="K27" s="22"/>
      <c r="L27" s="22"/>
      <c r="M27" s="14">
        <f t="shared" si="2"/>
        <v>0</v>
      </c>
      <c r="N27" s="68" t="str">
        <f t="shared" si="3"/>
        <v xml:space="preserve"> </v>
      </c>
      <c r="O27" s="68" t="str">
        <f t="shared" si="4"/>
        <v xml:space="preserve"> </v>
      </c>
      <c r="P27" s="68" t="str">
        <f t="shared" si="5"/>
        <v xml:space="preserve"> </v>
      </c>
      <c r="Q27" s="68" t="str">
        <f t="shared" si="6"/>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IF(COUNTRY_INFO!$T$9:$T$1000="MDA2 (DEC+ALB)", COUNTRY_INFO!$T$9:$T$1000, " ")</f>
        <v xml:space="preserve"> </v>
      </c>
      <c r="E28" s="127"/>
      <c r="F28" s="14"/>
      <c r="G28" s="14"/>
      <c r="H28" s="14"/>
      <c r="I28" s="11">
        <f t="shared" si="1"/>
        <v>0</v>
      </c>
      <c r="J28" s="2"/>
      <c r="K28" s="22"/>
      <c r="L28" s="22"/>
      <c r="M28" s="14">
        <f t="shared" si="2"/>
        <v>0</v>
      </c>
      <c r="N28" s="68" t="str">
        <f t="shared" si="3"/>
        <v xml:space="preserve"> </v>
      </c>
      <c r="O28" s="68" t="str">
        <f t="shared" si="4"/>
        <v xml:space="preserve"> </v>
      </c>
      <c r="P28" s="68" t="str">
        <f t="shared" si="5"/>
        <v xml:space="preserve"> </v>
      </c>
      <c r="Q28" s="68" t="str">
        <f t="shared" si="6"/>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IF(COUNTRY_INFO!$T$9:$T$1000="MDA2 (DEC+ALB)", COUNTRY_INFO!$T$9:$T$1000, " ")</f>
        <v xml:space="preserve"> </v>
      </c>
      <c r="E29" s="127"/>
      <c r="F29" s="14"/>
      <c r="G29" s="14"/>
      <c r="H29" s="14"/>
      <c r="I29" s="11">
        <f t="shared" si="1"/>
        <v>0</v>
      </c>
      <c r="J29" s="2"/>
      <c r="K29" s="22"/>
      <c r="L29" s="22"/>
      <c r="M29" s="14">
        <f t="shared" si="2"/>
        <v>0</v>
      </c>
      <c r="N29" s="68" t="str">
        <f t="shared" si="3"/>
        <v xml:space="preserve"> </v>
      </c>
      <c r="O29" s="68" t="str">
        <f t="shared" si="4"/>
        <v xml:space="preserve"> </v>
      </c>
      <c r="P29" s="68" t="str">
        <f t="shared" si="5"/>
        <v xml:space="preserve"> </v>
      </c>
      <c r="Q29" s="68" t="str">
        <f t="shared" si="6"/>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IF(COUNTRY_INFO!$T$9:$T$1000="MDA2 (DEC+ALB)", COUNTRY_INFO!$T$9:$T$1000, " ")</f>
        <v xml:space="preserve"> </v>
      </c>
      <c r="E30" s="127"/>
      <c r="F30" s="14"/>
      <c r="G30" s="14"/>
      <c r="H30" s="14"/>
      <c r="I30" s="11">
        <f t="shared" si="1"/>
        <v>0</v>
      </c>
      <c r="J30" s="2"/>
      <c r="K30" s="22"/>
      <c r="L30" s="22"/>
      <c r="M30" s="14">
        <f t="shared" si="2"/>
        <v>0</v>
      </c>
      <c r="N30" s="68" t="str">
        <f t="shared" si="3"/>
        <v xml:space="preserve"> </v>
      </c>
      <c r="O30" s="68" t="str">
        <f t="shared" si="4"/>
        <v xml:space="preserve"> </v>
      </c>
      <c r="P30" s="68" t="str">
        <f t="shared" si="5"/>
        <v xml:space="preserve"> </v>
      </c>
      <c r="Q30" s="68" t="str">
        <f t="shared" si="6"/>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IF(COUNTRY_INFO!$T$9:$T$1000="MDA2 (DEC+ALB)", COUNTRY_INFO!$T$9:$T$1000, " ")</f>
        <v xml:space="preserve"> </v>
      </c>
      <c r="E31" s="127"/>
      <c r="F31" s="14"/>
      <c r="G31" s="14"/>
      <c r="H31" s="14"/>
      <c r="I31" s="11">
        <f t="shared" si="1"/>
        <v>0</v>
      </c>
      <c r="J31" s="2"/>
      <c r="K31" s="22"/>
      <c r="L31" s="22"/>
      <c r="M31" s="14">
        <f t="shared" si="2"/>
        <v>0</v>
      </c>
      <c r="N31" s="68" t="str">
        <f t="shared" si="3"/>
        <v xml:space="preserve"> </v>
      </c>
      <c r="O31" s="68" t="str">
        <f t="shared" si="4"/>
        <v xml:space="preserve"> </v>
      </c>
      <c r="P31" s="68" t="str">
        <f t="shared" si="5"/>
        <v xml:space="preserve"> </v>
      </c>
      <c r="Q31" s="68" t="str">
        <f t="shared" si="6"/>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IF(COUNTRY_INFO!$T$9:$T$1000="MDA2 (DEC+ALB)", COUNTRY_INFO!$T$9:$T$1000, " ")</f>
        <v xml:space="preserve"> </v>
      </c>
      <c r="E32" s="127"/>
      <c r="F32" s="14"/>
      <c r="G32" s="14"/>
      <c r="H32" s="14"/>
      <c r="I32" s="11">
        <f t="shared" si="1"/>
        <v>0</v>
      </c>
      <c r="J32" s="2"/>
      <c r="K32" s="22"/>
      <c r="L32" s="22"/>
      <c r="M32" s="14">
        <f t="shared" si="2"/>
        <v>0</v>
      </c>
      <c r="N32" s="68" t="str">
        <f t="shared" si="3"/>
        <v xml:space="preserve"> </v>
      </c>
      <c r="O32" s="68" t="str">
        <f t="shared" si="4"/>
        <v xml:space="preserve"> </v>
      </c>
      <c r="P32" s="68" t="str">
        <f t="shared" si="5"/>
        <v xml:space="preserve"> </v>
      </c>
      <c r="Q32" s="68" t="str">
        <f t="shared" si="6"/>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IF(COUNTRY_INFO!$T$9:$T$1000="MDA2 (DEC+ALB)", COUNTRY_INFO!$T$9:$T$1000, " ")</f>
        <v xml:space="preserve"> </v>
      </c>
      <c r="E33" s="127"/>
      <c r="F33" s="14"/>
      <c r="G33" s="14"/>
      <c r="H33" s="14"/>
      <c r="I33" s="11">
        <f t="shared" si="1"/>
        <v>0</v>
      </c>
      <c r="J33" s="2"/>
      <c r="K33" s="22"/>
      <c r="L33" s="22"/>
      <c r="M33" s="14">
        <f t="shared" si="2"/>
        <v>0</v>
      </c>
      <c r="N33" s="68" t="str">
        <f t="shared" si="3"/>
        <v xml:space="preserve"> </v>
      </c>
      <c r="O33" s="68" t="str">
        <f t="shared" si="4"/>
        <v xml:space="preserve"> </v>
      </c>
      <c r="P33" s="68" t="str">
        <f t="shared" si="5"/>
        <v xml:space="preserve"> </v>
      </c>
      <c r="Q33" s="68" t="str">
        <f t="shared" si="6"/>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IF(COUNTRY_INFO!$T$9:$T$1000="MDA2 (DEC+ALB)", COUNTRY_INFO!$T$9:$T$1000, " ")</f>
        <v xml:space="preserve"> </v>
      </c>
      <c r="E34" s="127"/>
      <c r="F34" s="14"/>
      <c r="G34" s="14"/>
      <c r="H34" s="14"/>
      <c r="I34" s="11">
        <f t="shared" si="1"/>
        <v>0</v>
      </c>
      <c r="J34" s="2"/>
      <c r="K34" s="22"/>
      <c r="L34" s="22"/>
      <c r="M34" s="14">
        <f t="shared" si="2"/>
        <v>0</v>
      </c>
      <c r="N34" s="68" t="str">
        <f t="shared" si="3"/>
        <v xml:space="preserve"> </v>
      </c>
      <c r="O34" s="68" t="str">
        <f t="shared" si="4"/>
        <v xml:space="preserve"> </v>
      </c>
      <c r="P34" s="68" t="str">
        <f t="shared" si="5"/>
        <v xml:space="preserve"> </v>
      </c>
      <c r="Q34" s="68" t="str">
        <f t="shared" si="6"/>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IF(COUNTRY_INFO!$T$9:$T$1000="MDA2 (DEC+ALB)", COUNTRY_INFO!$T$9:$T$1000, " ")</f>
        <v xml:space="preserve"> </v>
      </c>
      <c r="E35" s="127"/>
      <c r="F35" s="14"/>
      <c r="G35" s="14"/>
      <c r="H35" s="14"/>
      <c r="I35" s="11">
        <f t="shared" si="1"/>
        <v>0</v>
      </c>
      <c r="J35" s="2"/>
      <c r="K35" s="22"/>
      <c r="L35" s="22"/>
      <c r="M35" s="14">
        <f t="shared" si="2"/>
        <v>0</v>
      </c>
      <c r="N35" s="68" t="str">
        <f t="shared" si="3"/>
        <v xml:space="preserve"> </v>
      </c>
      <c r="O35" s="68" t="str">
        <f t="shared" si="4"/>
        <v xml:space="preserve"> </v>
      </c>
      <c r="P35" s="68" t="str">
        <f t="shared" si="5"/>
        <v xml:space="preserve"> </v>
      </c>
      <c r="Q35" s="68" t="str">
        <f t="shared" si="6"/>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IF(COUNTRY_INFO!$T$9:$T$1000="MDA2 (DEC+ALB)", COUNTRY_INFO!$T$9:$T$1000, " ")</f>
        <v xml:space="preserve"> </v>
      </c>
      <c r="E36" s="127"/>
      <c r="F36" s="14"/>
      <c r="G36" s="14"/>
      <c r="H36" s="14"/>
      <c r="I36" s="11">
        <f t="shared" si="1"/>
        <v>0</v>
      </c>
      <c r="J36" s="2"/>
      <c r="K36" s="22"/>
      <c r="L36" s="22"/>
      <c r="M36" s="14">
        <f t="shared" si="2"/>
        <v>0</v>
      </c>
      <c r="N36" s="68" t="str">
        <f t="shared" si="3"/>
        <v xml:space="preserve"> </v>
      </c>
      <c r="O36" s="68" t="str">
        <f t="shared" si="4"/>
        <v xml:space="preserve"> </v>
      </c>
      <c r="P36" s="68" t="str">
        <f t="shared" si="5"/>
        <v xml:space="preserve"> </v>
      </c>
      <c r="Q36" s="68" t="str">
        <f t="shared" si="6"/>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IF(COUNTRY_INFO!$T$9:$T$1000="MDA2 (DEC+ALB)", COUNTRY_INFO!$T$9:$T$1000, " ")</f>
        <v xml:space="preserve"> </v>
      </c>
      <c r="E37" s="127"/>
      <c r="F37" s="14"/>
      <c r="G37" s="14"/>
      <c r="H37" s="14"/>
      <c r="I37" s="11">
        <f t="shared" si="1"/>
        <v>0</v>
      </c>
      <c r="J37" s="2"/>
      <c r="K37" s="22"/>
      <c r="L37" s="22"/>
      <c r="M37" s="14">
        <f t="shared" si="2"/>
        <v>0</v>
      </c>
      <c r="N37" s="68" t="str">
        <f t="shared" si="3"/>
        <v xml:space="preserve"> </v>
      </c>
      <c r="O37" s="68" t="str">
        <f t="shared" si="4"/>
        <v xml:space="preserve"> </v>
      </c>
      <c r="P37" s="68" t="str">
        <f t="shared" si="5"/>
        <v xml:space="preserve"> </v>
      </c>
      <c r="Q37" s="68" t="str">
        <f t="shared" si="6"/>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IF(COUNTRY_INFO!$T$9:$T$1000="MDA2 (DEC+ALB)", COUNTRY_INFO!$T$9:$T$1000, " ")</f>
        <v xml:space="preserve"> </v>
      </c>
      <c r="E38" s="127"/>
      <c r="F38" s="14"/>
      <c r="G38" s="14"/>
      <c r="H38" s="14"/>
      <c r="I38" s="11">
        <f t="shared" si="1"/>
        <v>0</v>
      </c>
      <c r="J38" s="2"/>
      <c r="K38" s="22"/>
      <c r="L38" s="22"/>
      <c r="M38" s="14">
        <f t="shared" si="2"/>
        <v>0</v>
      </c>
      <c r="N38" s="68" t="str">
        <f t="shared" si="3"/>
        <v xml:space="preserve"> </v>
      </c>
      <c r="O38" s="68" t="str">
        <f t="shared" si="4"/>
        <v xml:space="preserve"> </v>
      </c>
      <c r="P38" s="68" t="str">
        <f t="shared" si="5"/>
        <v xml:space="preserve"> </v>
      </c>
      <c r="Q38" s="68" t="str">
        <f t="shared" si="6"/>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IF(COUNTRY_INFO!$T$9:$T$1000="MDA2 (DEC+ALB)", COUNTRY_INFO!$T$9:$T$1000, " ")</f>
        <v xml:space="preserve"> </v>
      </c>
      <c r="E39" s="127"/>
      <c r="F39" s="14"/>
      <c r="G39" s="14"/>
      <c r="H39" s="14"/>
      <c r="I39" s="11">
        <f t="shared" si="1"/>
        <v>0</v>
      </c>
      <c r="J39" s="2"/>
      <c r="K39" s="22"/>
      <c r="L39" s="22"/>
      <c r="M39" s="14">
        <f t="shared" si="2"/>
        <v>0</v>
      </c>
      <c r="N39" s="68" t="str">
        <f t="shared" si="3"/>
        <v xml:space="preserve"> </v>
      </c>
      <c r="O39" s="68" t="str">
        <f t="shared" si="4"/>
        <v xml:space="preserve"> </v>
      </c>
      <c r="P39" s="68" t="str">
        <f t="shared" si="5"/>
        <v xml:space="preserve"> </v>
      </c>
      <c r="Q39" s="68" t="str">
        <f t="shared" si="6"/>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IF(COUNTRY_INFO!$T$9:$T$1000="MDA2 (DEC+ALB)", COUNTRY_INFO!$T$9:$T$1000, " ")</f>
        <v xml:space="preserve"> </v>
      </c>
      <c r="E40" s="127"/>
      <c r="F40" s="14"/>
      <c r="G40" s="14"/>
      <c r="H40" s="14"/>
      <c r="I40" s="11">
        <f t="shared" si="1"/>
        <v>0</v>
      </c>
      <c r="J40" s="2"/>
      <c r="K40" s="22"/>
      <c r="L40" s="22"/>
      <c r="M40" s="14">
        <f t="shared" si="2"/>
        <v>0</v>
      </c>
      <c r="N40" s="68" t="str">
        <f t="shared" si="3"/>
        <v xml:space="preserve"> </v>
      </c>
      <c r="O40" s="68" t="str">
        <f t="shared" si="4"/>
        <v xml:space="preserve"> </v>
      </c>
      <c r="P40" s="68" t="str">
        <f t="shared" si="5"/>
        <v xml:space="preserve"> </v>
      </c>
      <c r="Q40" s="68" t="str">
        <f t="shared" si="6"/>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IF(COUNTRY_INFO!$T$9:$T$1000="MDA2 (DEC+ALB)", COUNTRY_INFO!$T$9:$T$1000, " ")</f>
        <v xml:space="preserve"> </v>
      </c>
      <c r="E41" s="127"/>
      <c r="F41" s="14"/>
      <c r="G41" s="14"/>
      <c r="H41" s="14"/>
      <c r="I41" s="11">
        <f t="shared" ref="I41:I72" si="7">SUM(F41:H41)</f>
        <v>0</v>
      </c>
      <c r="J41" s="2"/>
      <c r="K41" s="22"/>
      <c r="L41" s="22"/>
      <c r="M41" s="14">
        <f t="shared" ref="M41:M72" si="8">SUM(J41:L41)</f>
        <v>0</v>
      </c>
      <c r="N41" s="68" t="str">
        <f t="shared" ref="N41:N72" si="9">IF(F41&lt;&gt;0, IF(J41/F41*100=0, "-", J41/F41*100), " ")</f>
        <v xml:space="preserve"> </v>
      </c>
      <c r="O41" s="68" t="str">
        <f t="shared" ref="O41:O72" si="10">IF(G41&lt;&gt;0, IF(K41/G41*100=0, "-", K41/G41*100), " ")</f>
        <v xml:space="preserve"> </v>
      </c>
      <c r="P41" s="68" t="str">
        <f t="shared" ref="P41:P72" si="11">IF(H41&lt;&gt;0, IF(L41/H41*100=0, "-", L41/H41*100), " ")</f>
        <v xml:space="preserve"> </v>
      </c>
      <c r="Q41" s="68" t="str">
        <f t="shared" ref="Q41:Q72" si="12">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IF(COUNTRY_INFO!$T$9:$T$1000="MDA2 (DEC+ALB)", COUNTRY_INFO!$T$9:$T$1000, " ")</f>
        <v xml:space="preserve"> </v>
      </c>
      <c r="E42" s="127"/>
      <c r="F42" s="14"/>
      <c r="G42" s="14"/>
      <c r="H42" s="14"/>
      <c r="I42" s="11">
        <f t="shared" si="7"/>
        <v>0</v>
      </c>
      <c r="J42" s="2"/>
      <c r="K42" s="22"/>
      <c r="L42" s="22"/>
      <c r="M42" s="14">
        <f t="shared" si="8"/>
        <v>0</v>
      </c>
      <c r="N42" s="68" t="str">
        <f t="shared" si="9"/>
        <v xml:space="preserve"> </v>
      </c>
      <c r="O42" s="68" t="str">
        <f t="shared" si="10"/>
        <v xml:space="preserve"> </v>
      </c>
      <c r="P42" s="68" t="str">
        <f t="shared" si="11"/>
        <v xml:space="preserve"> </v>
      </c>
      <c r="Q42" s="68" t="str">
        <f t="shared" si="12"/>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IF(COUNTRY_INFO!$T$9:$T$1000="MDA2 (DEC+ALB)", COUNTRY_INFO!$T$9:$T$1000, " ")</f>
        <v xml:space="preserve"> </v>
      </c>
      <c r="E43" s="127"/>
      <c r="F43" s="14"/>
      <c r="G43" s="14"/>
      <c r="H43" s="14"/>
      <c r="I43" s="11">
        <f t="shared" si="7"/>
        <v>0</v>
      </c>
      <c r="J43" s="2"/>
      <c r="K43" s="22"/>
      <c r="L43" s="22"/>
      <c r="M43" s="14">
        <f t="shared" si="8"/>
        <v>0</v>
      </c>
      <c r="N43" s="68" t="str">
        <f t="shared" si="9"/>
        <v xml:space="preserve"> </v>
      </c>
      <c r="O43" s="68" t="str">
        <f t="shared" si="10"/>
        <v xml:space="preserve"> </v>
      </c>
      <c r="P43" s="68" t="str">
        <f t="shared" si="11"/>
        <v xml:space="preserve"> </v>
      </c>
      <c r="Q43" s="68" t="str">
        <f t="shared" si="12"/>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IF(COUNTRY_INFO!$T$9:$T$1000="MDA2 (DEC+ALB)", COUNTRY_INFO!$T$9:$T$1000, " ")</f>
        <v xml:space="preserve"> </v>
      </c>
      <c r="E44" s="127"/>
      <c r="F44" s="14"/>
      <c r="G44" s="14"/>
      <c r="H44" s="14"/>
      <c r="I44" s="11">
        <f t="shared" si="7"/>
        <v>0</v>
      </c>
      <c r="J44" s="2"/>
      <c r="K44" s="22"/>
      <c r="L44" s="22"/>
      <c r="M44" s="14">
        <f t="shared" si="8"/>
        <v>0</v>
      </c>
      <c r="N44" s="68" t="str">
        <f t="shared" si="9"/>
        <v xml:space="preserve"> </v>
      </c>
      <c r="O44" s="68" t="str">
        <f t="shared" si="10"/>
        <v xml:space="preserve"> </v>
      </c>
      <c r="P44" s="68" t="str">
        <f t="shared" si="11"/>
        <v xml:space="preserve"> </v>
      </c>
      <c r="Q44" s="68" t="str">
        <f t="shared" si="12"/>
        <v xml:space="preserve"> </v>
      </c>
    </row>
    <row r="45" spans="1:17" x14ac:dyDescent="0.25">
      <c r="A45" s="10" t="str">
        <f>IF(COUNTRY_INFO!A45=0," ",COUNTRY_INFO!A45)</f>
        <v>Angola</v>
      </c>
      <c r="B45" s="10" t="str">
        <f>IF(COUNTRY_INFO!B45=0," ",COUNTRY_INFO!B45)</f>
        <v>HUAMBO</v>
      </c>
      <c r="C45" s="10" t="str">
        <f>IF(COUNTRY_INFO!C45=0," ",COUNTRY_INFO!C45)</f>
        <v>CAALA</v>
      </c>
      <c r="D45" s="11" t="str">
        <f>IF(COUNTRY_INFO!$T$9:$T$1000="MDA2 (DEC+ALB)", COUNTRY_INFO!$T$9:$T$1000, " ")</f>
        <v xml:space="preserve"> </v>
      </c>
      <c r="E45" s="127"/>
      <c r="F45" s="14"/>
      <c r="G45" s="14"/>
      <c r="H45" s="14"/>
      <c r="I45" s="11">
        <f t="shared" si="7"/>
        <v>0</v>
      </c>
      <c r="J45" s="2"/>
      <c r="K45" s="22"/>
      <c r="L45" s="22"/>
      <c r="M45" s="14">
        <f t="shared" si="8"/>
        <v>0</v>
      </c>
      <c r="N45" s="68" t="str">
        <f t="shared" si="9"/>
        <v xml:space="preserve"> </v>
      </c>
      <c r="O45" s="68" t="str">
        <f t="shared" si="10"/>
        <v xml:space="preserve"> </v>
      </c>
      <c r="P45" s="68" t="str">
        <f t="shared" si="11"/>
        <v xml:space="preserve"> </v>
      </c>
      <c r="Q45" s="68" t="str">
        <f t="shared" si="12"/>
        <v xml:space="preserve"> </v>
      </c>
    </row>
    <row r="46" spans="1:17" x14ac:dyDescent="0.25">
      <c r="A46" s="10" t="str">
        <f>IF(COUNTRY_INFO!A46=0," ",COUNTRY_INFO!A46)</f>
        <v>Angola</v>
      </c>
      <c r="B46" s="10" t="str">
        <f>IF(COUNTRY_INFO!B46=0," ",COUNTRY_INFO!B46)</f>
        <v>HUAMBO</v>
      </c>
      <c r="C46" s="10" t="str">
        <f>IF(COUNTRY_INFO!C46=0," ",COUNTRY_INFO!C46)</f>
        <v>EKUNHA</v>
      </c>
      <c r="D46" s="11" t="str">
        <f>IF(COUNTRY_INFO!$T$9:$T$1000="MDA2 (DEC+ALB)", COUNTRY_INFO!$T$9:$T$1000, " ")</f>
        <v xml:space="preserve"> </v>
      </c>
      <c r="E46" s="127"/>
      <c r="F46" s="14"/>
      <c r="G46" s="14"/>
      <c r="H46" s="14"/>
      <c r="I46" s="11">
        <f t="shared" si="7"/>
        <v>0</v>
      </c>
      <c r="J46" s="2"/>
      <c r="K46" s="22"/>
      <c r="L46" s="22"/>
      <c r="M46" s="14">
        <f t="shared" si="8"/>
        <v>0</v>
      </c>
      <c r="N46" s="68" t="str">
        <f t="shared" si="9"/>
        <v xml:space="preserve"> </v>
      </c>
      <c r="O46" s="68" t="str">
        <f t="shared" si="10"/>
        <v xml:space="preserve"> </v>
      </c>
      <c r="P46" s="68" t="str">
        <f t="shared" si="11"/>
        <v xml:space="preserve"> </v>
      </c>
      <c r="Q46" s="68" t="str">
        <f t="shared" si="12"/>
        <v xml:space="preserve"> </v>
      </c>
    </row>
    <row r="47" spans="1:17" x14ac:dyDescent="0.25">
      <c r="A47" s="10" t="str">
        <f>IF(COUNTRY_INFO!A47=0," ",COUNTRY_INFO!A47)</f>
        <v>Angola</v>
      </c>
      <c r="B47" s="10" t="str">
        <f>IF(COUNTRY_INFO!B47=0," ",COUNTRY_INFO!B47)</f>
        <v>HUAMBO</v>
      </c>
      <c r="C47" s="10" t="str">
        <f>IF(COUNTRY_INFO!C47=0," ",COUNTRY_INFO!C47)</f>
        <v>HUAMBO</v>
      </c>
      <c r="D47" s="11" t="str">
        <f>IF(COUNTRY_INFO!$T$9:$T$1000="MDA2 (DEC+ALB)", COUNTRY_INFO!$T$9:$T$1000, " ")</f>
        <v xml:space="preserve"> </v>
      </c>
      <c r="E47" s="127"/>
      <c r="F47" s="14"/>
      <c r="G47" s="14"/>
      <c r="H47" s="14"/>
      <c r="I47" s="11">
        <f t="shared" si="7"/>
        <v>0</v>
      </c>
      <c r="J47" s="2"/>
      <c r="K47" s="22"/>
      <c r="L47" s="22"/>
      <c r="M47" s="14">
        <f t="shared" si="8"/>
        <v>0</v>
      </c>
      <c r="N47" s="68" t="str">
        <f t="shared" si="9"/>
        <v xml:space="preserve"> </v>
      </c>
      <c r="O47" s="68" t="str">
        <f t="shared" si="10"/>
        <v xml:space="preserve"> </v>
      </c>
      <c r="P47" s="68" t="str">
        <f t="shared" si="11"/>
        <v xml:space="preserve"> </v>
      </c>
      <c r="Q47" s="68" t="str">
        <f t="shared" si="12"/>
        <v xml:space="preserve"> </v>
      </c>
    </row>
    <row r="48" spans="1:17" x14ac:dyDescent="0.25">
      <c r="A48" s="10" t="str">
        <f>IF(COUNTRY_INFO!A48=0," ",COUNTRY_INFO!A48)</f>
        <v>Angola</v>
      </c>
      <c r="B48" s="10" t="str">
        <f>IF(COUNTRY_INFO!B48=0," ",COUNTRY_INFO!B48)</f>
        <v>HUAMBO</v>
      </c>
      <c r="C48" s="10" t="str">
        <f>IF(COUNTRY_INFO!C48=0," ",COUNTRY_INFO!C48)</f>
        <v>KATCHIUNGO</v>
      </c>
      <c r="D48" s="11" t="str">
        <f>IF(COUNTRY_INFO!$T$9:$T$1000="MDA2 (DEC+ALB)", COUNTRY_INFO!$T$9:$T$1000, " ")</f>
        <v xml:space="preserve"> </v>
      </c>
      <c r="E48" s="127"/>
      <c r="F48" s="14"/>
      <c r="G48" s="14"/>
      <c r="H48" s="14"/>
      <c r="I48" s="11">
        <f t="shared" si="7"/>
        <v>0</v>
      </c>
      <c r="J48" s="2"/>
      <c r="K48" s="22"/>
      <c r="L48" s="22"/>
      <c r="M48" s="14">
        <f t="shared" si="8"/>
        <v>0</v>
      </c>
      <c r="N48" s="68" t="str">
        <f t="shared" si="9"/>
        <v xml:space="preserve"> </v>
      </c>
      <c r="O48" s="68" t="str">
        <f t="shared" si="10"/>
        <v xml:space="preserve"> </v>
      </c>
      <c r="P48" s="68" t="str">
        <f t="shared" si="11"/>
        <v xml:space="preserve"> </v>
      </c>
      <c r="Q48" s="68" t="str">
        <f t="shared" si="12"/>
        <v xml:space="preserve"> </v>
      </c>
    </row>
    <row r="49" spans="1:17" x14ac:dyDescent="0.25">
      <c r="A49" s="10" t="str">
        <f>IF(COUNTRY_INFO!A49=0," ",COUNTRY_INFO!A49)</f>
        <v>Angola</v>
      </c>
      <c r="B49" s="10" t="str">
        <f>IF(COUNTRY_INFO!B49=0," ",COUNTRY_INFO!B49)</f>
        <v>HUAMBO</v>
      </c>
      <c r="C49" s="10" t="str">
        <f>IF(COUNTRY_INFO!C49=0," ",COUNTRY_INFO!C49)</f>
        <v>LONDUIMBALI</v>
      </c>
      <c r="D49" s="11" t="str">
        <f>IF(COUNTRY_INFO!$T$9:$T$1000="MDA2 (DEC+ALB)", COUNTRY_INFO!$T$9:$T$1000, " ")</f>
        <v xml:space="preserve"> </v>
      </c>
      <c r="E49" s="127"/>
      <c r="F49" s="14"/>
      <c r="G49" s="14"/>
      <c r="H49" s="14"/>
      <c r="I49" s="11">
        <f t="shared" si="7"/>
        <v>0</v>
      </c>
      <c r="J49" s="2"/>
      <c r="K49" s="22"/>
      <c r="L49" s="22"/>
      <c r="M49" s="14">
        <f t="shared" si="8"/>
        <v>0</v>
      </c>
      <c r="N49" s="68" t="str">
        <f t="shared" si="9"/>
        <v xml:space="preserve"> </v>
      </c>
      <c r="O49" s="68" t="str">
        <f t="shared" si="10"/>
        <v xml:space="preserve"> </v>
      </c>
      <c r="P49" s="68" t="str">
        <f t="shared" si="11"/>
        <v xml:space="preserve"> </v>
      </c>
      <c r="Q49" s="68" t="str">
        <f t="shared" si="12"/>
        <v xml:space="preserve"> </v>
      </c>
    </row>
    <row r="50" spans="1:17" x14ac:dyDescent="0.25">
      <c r="A50" s="10" t="str">
        <f>IF(COUNTRY_INFO!A50=0," ",COUNTRY_INFO!A50)</f>
        <v>Angola</v>
      </c>
      <c r="B50" s="10" t="str">
        <f>IF(COUNTRY_INFO!B50=0," ",COUNTRY_INFO!B50)</f>
        <v>HUAMBO</v>
      </c>
      <c r="C50" s="10" t="str">
        <f>IF(COUNTRY_INFO!C50=0," ",COUNTRY_INFO!C50)</f>
        <v>LONGONJO</v>
      </c>
      <c r="D50" s="11" t="str">
        <f>IF(COUNTRY_INFO!$T$9:$T$1000="MDA2 (DEC+ALB)", COUNTRY_INFO!$T$9:$T$1000, " ")</f>
        <v xml:space="preserve"> </v>
      </c>
      <c r="E50" s="127"/>
      <c r="F50" s="14"/>
      <c r="G50" s="14"/>
      <c r="H50" s="14"/>
      <c r="I50" s="11">
        <f t="shared" si="7"/>
        <v>0</v>
      </c>
      <c r="J50" s="2"/>
      <c r="K50" s="22"/>
      <c r="L50" s="22"/>
      <c r="M50" s="14">
        <f t="shared" si="8"/>
        <v>0</v>
      </c>
      <c r="N50" s="68" t="str">
        <f t="shared" si="9"/>
        <v xml:space="preserve"> </v>
      </c>
      <c r="O50" s="68" t="str">
        <f t="shared" si="10"/>
        <v xml:space="preserve"> </v>
      </c>
      <c r="P50" s="68" t="str">
        <f t="shared" si="11"/>
        <v xml:space="preserve"> </v>
      </c>
      <c r="Q50" s="68" t="str">
        <f t="shared" si="12"/>
        <v xml:space="preserve"> </v>
      </c>
    </row>
    <row r="51" spans="1:17" x14ac:dyDescent="0.25">
      <c r="A51" s="10" t="str">
        <f>IF(COUNTRY_INFO!A51=0," ",COUNTRY_INFO!A51)</f>
        <v>Angola</v>
      </c>
      <c r="B51" s="10" t="str">
        <f>IF(COUNTRY_INFO!B51=0," ",COUNTRY_INFO!B51)</f>
        <v>HUAMBO</v>
      </c>
      <c r="C51" s="10" t="str">
        <f>IF(COUNTRY_INFO!C51=0," ",COUNTRY_INFO!C51)</f>
        <v>MUNGO</v>
      </c>
      <c r="D51" s="11" t="str">
        <f>IF(COUNTRY_INFO!$T$9:$T$1000="MDA2 (DEC+ALB)", COUNTRY_INFO!$T$9:$T$1000, " ")</f>
        <v xml:space="preserve"> </v>
      </c>
      <c r="E51" s="127"/>
      <c r="F51" s="14"/>
      <c r="G51" s="14"/>
      <c r="H51" s="14"/>
      <c r="I51" s="11">
        <f t="shared" si="7"/>
        <v>0</v>
      </c>
      <c r="J51" s="2"/>
      <c r="K51" s="22"/>
      <c r="L51" s="22"/>
      <c r="M51" s="14">
        <f t="shared" si="8"/>
        <v>0</v>
      </c>
      <c r="N51" s="68" t="str">
        <f t="shared" si="9"/>
        <v xml:space="preserve"> </v>
      </c>
      <c r="O51" s="68" t="str">
        <f t="shared" si="10"/>
        <v xml:space="preserve"> </v>
      </c>
      <c r="P51" s="68" t="str">
        <f t="shared" si="11"/>
        <v xml:space="preserve"> </v>
      </c>
      <c r="Q51" s="68" t="str">
        <f t="shared" si="12"/>
        <v xml:space="preserve"> </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IF(COUNTRY_INFO!$T$9:$T$1000="MDA2 (DEC+ALB)", COUNTRY_INFO!$T$9:$T$1000, " ")</f>
        <v xml:space="preserve"> </v>
      </c>
      <c r="E52" s="127"/>
      <c r="F52" s="14"/>
      <c r="G52" s="14"/>
      <c r="H52" s="14"/>
      <c r="I52" s="11">
        <f t="shared" si="7"/>
        <v>0</v>
      </c>
      <c r="J52" s="2"/>
      <c r="K52" s="22"/>
      <c r="L52" s="22"/>
      <c r="M52" s="14">
        <f t="shared" si="8"/>
        <v>0</v>
      </c>
      <c r="N52" s="68" t="str">
        <f t="shared" si="9"/>
        <v xml:space="preserve"> </v>
      </c>
      <c r="O52" s="68" t="str">
        <f t="shared" si="10"/>
        <v xml:space="preserve"> </v>
      </c>
      <c r="P52" s="68" t="str">
        <f t="shared" si="11"/>
        <v xml:space="preserve"> </v>
      </c>
      <c r="Q52" s="68" t="str">
        <f t="shared" si="12"/>
        <v xml:space="preserve"> </v>
      </c>
    </row>
    <row r="53" spans="1:17" x14ac:dyDescent="0.25">
      <c r="A53" s="10" t="str">
        <f>IF(COUNTRY_INFO!A53=0," ",COUNTRY_INFO!A53)</f>
        <v>Angola</v>
      </c>
      <c r="B53" s="10" t="str">
        <f>IF(COUNTRY_INFO!B53=0," ",COUNTRY_INFO!B53)</f>
        <v>HUAMBO</v>
      </c>
      <c r="C53" s="10" t="str">
        <f>IF(COUNTRY_INFO!C53=0," ",COUNTRY_INFO!C53)</f>
        <v>TCHINDJENJE</v>
      </c>
      <c r="D53" s="11" t="str">
        <f>IF(COUNTRY_INFO!$T$9:$T$1000="MDA2 (DEC+ALB)", COUNTRY_INFO!$T$9:$T$1000, " ")</f>
        <v xml:space="preserve"> </v>
      </c>
      <c r="E53" s="127"/>
      <c r="F53" s="14"/>
      <c r="G53" s="14"/>
      <c r="H53" s="14"/>
      <c r="I53" s="11">
        <f t="shared" si="7"/>
        <v>0</v>
      </c>
      <c r="J53" s="2"/>
      <c r="K53" s="22"/>
      <c r="L53" s="22"/>
      <c r="M53" s="14">
        <f t="shared" si="8"/>
        <v>0</v>
      </c>
      <c r="N53" s="68" t="str">
        <f t="shared" si="9"/>
        <v xml:space="preserve"> </v>
      </c>
      <c r="O53" s="68" t="str">
        <f t="shared" si="10"/>
        <v xml:space="preserve"> </v>
      </c>
      <c r="P53" s="68" t="str">
        <f t="shared" si="11"/>
        <v xml:space="preserve"> </v>
      </c>
      <c r="Q53" s="68" t="str">
        <f t="shared" si="12"/>
        <v xml:space="preserve"> </v>
      </c>
    </row>
    <row r="54" spans="1:17" x14ac:dyDescent="0.25">
      <c r="A54" s="10" t="str">
        <f>IF(COUNTRY_INFO!A54=0," ",COUNTRY_INFO!A54)</f>
        <v>Angola</v>
      </c>
      <c r="B54" s="10" t="str">
        <f>IF(COUNTRY_INFO!B54=0," ",COUNTRY_INFO!B54)</f>
        <v>HUAMBO</v>
      </c>
      <c r="C54" s="10" t="str">
        <f>IF(COUNTRY_INFO!C54=0," ",COUNTRY_INFO!C54)</f>
        <v>UKUMA</v>
      </c>
      <c r="D54" s="11" t="str">
        <f>IF(COUNTRY_INFO!$T$9:$T$1000="MDA2 (DEC+ALB)", COUNTRY_INFO!$T$9:$T$1000, " ")</f>
        <v xml:space="preserve"> </v>
      </c>
      <c r="E54" s="127"/>
      <c r="F54" s="14"/>
      <c r="G54" s="14"/>
      <c r="H54" s="14"/>
      <c r="I54" s="11">
        <f t="shared" si="7"/>
        <v>0</v>
      </c>
      <c r="J54" s="2"/>
      <c r="K54" s="22"/>
      <c r="L54" s="22"/>
      <c r="M54" s="14">
        <f t="shared" si="8"/>
        <v>0</v>
      </c>
      <c r="N54" s="68" t="str">
        <f t="shared" si="9"/>
        <v xml:space="preserve"> </v>
      </c>
      <c r="O54" s="68" t="str">
        <f t="shared" si="10"/>
        <v xml:space="preserve"> </v>
      </c>
      <c r="P54" s="68" t="str">
        <f t="shared" si="11"/>
        <v xml:space="preserve"> </v>
      </c>
      <c r="Q54" s="68" t="str">
        <f t="shared" si="12"/>
        <v xml:space="preserve"> </v>
      </c>
    </row>
    <row r="55" spans="1:17" x14ac:dyDescent="0.25">
      <c r="A55" s="10" t="str">
        <f>IF(COUNTRY_INFO!A55=0," ",COUNTRY_INFO!A55)</f>
        <v>Angola</v>
      </c>
      <c r="B55" s="10" t="str">
        <f>IF(COUNTRY_INFO!B55=0," ",COUNTRY_INFO!B55)</f>
        <v>HUILA</v>
      </c>
      <c r="C55" s="10" t="str">
        <f>IF(COUNTRY_INFO!C55=0," ",COUNTRY_INFO!C55)</f>
        <v>CACONDA</v>
      </c>
      <c r="D55" s="11" t="str">
        <f>IF(COUNTRY_INFO!$T$9:$T$1000="MDA2 (DEC+ALB)", COUNTRY_INFO!$T$9:$T$1000, " ")</f>
        <v xml:space="preserve"> </v>
      </c>
      <c r="E55" s="127"/>
      <c r="F55" s="14"/>
      <c r="G55" s="14"/>
      <c r="H55" s="14"/>
      <c r="I55" s="11">
        <f t="shared" si="7"/>
        <v>0</v>
      </c>
      <c r="J55" s="2"/>
      <c r="K55" s="22"/>
      <c r="L55" s="22"/>
      <c r="M55" s="14">
        <f t="shared" si="8"/>
        <v>0</v>
      </c>
      <c r="N55" s="68" t="str">
        <f t="shared" si="9"/>
        <v xml:space="preserve"> </v>
      </c>
      <c r="O55" s="68" t="str">
        <f t="shared" si="10"/>
        <v xml:space="preserve"> </v>
      </c>
      <c r="P55" s="68" t="str">
        <f t="shared" si="11"/>
        <v xml:space="preserve"> </v>
      </c>
      <c r="Q55" s="68" t="str">
        <f t="shared" si="12"/>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IF(COUNTRY_INFO!$T$9:$T$1000="MDA2 (DEC+ALB)", COUNTRY_INFO!$T$9:$T$1000, " ")</f>
        <v xml:space="preserve"> </v>
      </c>
      <c r="E56" s="127"/>
      <c r="F56" s="14"/>
      <c r="G56" s="14"/>
      <c r="H56" s="14"/>
      <c r="I56" s="11">
        <f t="shared" si="7"/>
        <v>0</v>
      </c>
      <c r="J56" s="2"/>
      <c r="K56" s="22"/>
      <c r="L56" s="22"/>
      <c r="M56" s="14">
        <f t="shared" si="8"/>
        <v>0</v>
      </c>
      <c r="N56" s="68" t="str">
        <f t="shared" si="9"/>
        <v xml:space="preserve"> </v>
      </c>
      <c r="O56" s="68" t="str">
        <f t="shared" si="10"/>
        <v xml:space="preserve"> </v>
      </c>
      <c r="P56" s="68" t="str">
        <f t="shared" si="11"/>
        <v xml:space="preserve"> </v>
      </c>
      <c r="Q56" s="68" t="str">
        <f t="shared" si="12"/>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IF(COUNTRY_INFO!$T$9:$T$1000="MDA2 (DEC+ALB)", COUNTRY_INFO!$T$9:$T$1000, " ")</f>
        <v xml:space="preserve"> </v>
      </c>
      <c r="E57" s="127"/>
      <c r="F57" s="14"/>
      <c r="G57" s="14"/>
      <c r="H57" s="14"/>
      <c r="I57" s="11">
        <f t="shared" si="7"/>
        <v>0</v>
      </c>
      <c r="J57" s="2"/>
      <c r="K57" s="22"/>
      <c r="L57" s="22"/>
      <c r="M57" s="14">
        <f t="shared" si="8"/>
        <v>0</v>
      </c>
      <c r="N57" s="68" t="str">
        <f t="shared" si="9"/>
        <v xml:space="preserve"> </v>
      </c>
      <c r="O57" s="68" t="str">
        <f t="shared" si="10"/>
        <v xml:space="preserve"> </v>
      </c>
      <c r="P57" s="68" t="str">
        <f t="shared" si="11"/>
        <v xml:space="preserve"> </v>
      </c>
      <c r="Q57" s="68" t="str">
        <f t="shared" si="12"/>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IF(COUNTRY_INFO!$T$9:$T$1000="MDA2 (DEC+ALB)", COUNTRY_INFO!$T$9:$T$1000, " ")</f>
        <v xml:space="preserve"> </v>
      </c>
      <c r="E58" s="127"/>
      <c r="F58" s="14"/>
      <c r="G58" s="14"/>
      <c r="H58" s="14"/>
      <c r="I58" s="11">
        <f t="shared" si="7"/>
        <v>0</v>
      </c>
      <c r="J58" s="2"/>
      <c r="K58" s="22"/>
      <c r="L58" s="22"/>
      <c r="M58" s="14">
        <f t="shared" si="8"/>
        <v>0</v>
      </c>
      <c r="N58" s="68" t="str">
        <f t="shared" si="9"/>
        <v xml:space="preserve"> </v>
      </c>
      <c r="O58" s="68" t="str">
        <f t="shared" si="10"/>
        <v xml:space="preserve"> </v>
      </c>
      <c r="P58" s="68" t="str">
        <f t="shared" si="11"/>
        <v xml:space="preserve"> </v>
      </c>
      <c r="Q58" s="68" t="str">
        <f t="shared" si="12"/>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IF(COUNTRY_INFO!$T$9:$T$1000="MDA2 (DEC+ALB)", COUNTRY_INFO!$T$9:$T$1000, " ")</f>
        <v xml:space="preserve"> </v>
      </c>
      <c r="E59" s="127"/>
      <c r="F59" s="14"/>
      <c r="G59" s="14"/>
      <c r="H59" s="14"/>
      <c r="I59" s="11">
        <f t="shared" si="7"/>
        <v>0</v>
      </c>
      <c r="J59" s="2"/>
      <c r="K59" s="22"/>
      <c r="L59" s="22"/>
      <c r="M59" s="14">
        <f t="shared" si="8"/>
        <v>0</v>
      </c>
      <c r="N59" s="68" t="str">
        <f t="shared" si="9"/>
        <v xml:space="preserve"> </v>
      </c>
      <c r="O59" s="68" t="str">
        <f t="shared" si="10"/>
        <v xml:space="preserve"> </v>
      </c>
      <c r="P59" s="68" t="str">
        <f t="shared" si="11"/>
        <v xml:space="preserve"> </v>
      </c>
      <c r="Q59" s="68" t="str">
        <f t="shared" si="12"/>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IF(COUNTRY_INFO!$T$9:$T$1000="MDA2 (DEC+ALB)", COUNTRY_INFO!$T$9:$T$1000, " ")</f>
        <v xml:space="preserve"> </v>
      </c>
      <c r="E60" s="127"/>
      <c r="F60" s="14"/>
      <c r="G60" s="14"/>
      <c r="H60" s="14"/>
      <c r="I60" s="11">
        <f t="shared" si="7"/>
        <v>0</v>
      </c>
      <c r="J60" s="2"/>
      <c r="K60" s="22"/>
      <c r="L60" s="22"/>
      <c r="M60" s="14">
        <f t="shared" si="8"/>
        <v>0</v>
      </c>
      <c r="N60" s="68" t="str">
        <f t="shared" si="9"/>
        <v xml:space="preserve"> </v>
      </c>
      <c r="O60" s="68" t="str">
        <f t="shared" si="10"/>
        <v xml:space="preserve"> </v>
      </c>
      <c r="P60" s="68" t="str">
        <f t="shared" si="11"/>
        <v xml:space="preserve"> </v>
      </c>
      <c r="Q60" s="68" t="str">
        <f t="shared" si="12"/>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IF(COUNTRY_INFO!$T$9:$T$1000="MDA2 (DEC+ALB)", COUNTRY_INFO!$T$9:$T$1000, " ")</f>
        <v xml:space="preserve"> </v>
      </c>
      <c r="E61" s="127"/>
      <c r="F61" s="14"/>
      <c r="G61" s="14"/>
      <c r="H61" s="14"/>
      <c r="I61" s="11">
        <f t="shared" si="7"/>
        <v>0</v>
      </c>
      <c r="J61" s="2"/>
      <c r="K61" s="22"/>
      <c r="L61" s="22"/>
      <c r="M61" s="14">
        <f t="shared" si="8"/>
        <v>0</v>
      </c>
      <c r="N61" s="68" t="str">
        <f t="shared" si="9"/>
        <v xml:space="preserve"> </v>
      </c>
      <c r="O61" s="68" t="str">
        <f t="shared" si="10"/>
        <v xml:space="preserve"> </v>
      </c>
      <c r="P61" s="68" t="str">
        <f t="shared" si="11"/>
        <v xml:space="preserve"> </v>
      </c>
      <c r="Q61" s="68" t="str">
        <f t="shared" si="12"/>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IF(COUNTRY_INFO!$T$9:$T$1000="MDA2 (DEC+ALB)", COUNTRY_INFO!$T$9:$T$1000, " ")</f>
        <v xml:space="preserve"> </v>
      </c>
      <c r="E62" s="127"/>
      <c r="F62" s="14"/>
      <c r="G62" s="14"/>
      <c r="H62" s="14"/>
      <c r="I62" s="11">
        <f t="shared" si="7"/>
        <v>0</v>
      </c>
      <c r="J62" s="2"/>
      <c r="K62" s="22"/>
      <c r="L62" s="22"/>
      <c r="M62" s="14">
        <f t="shared" si="8"/>
        <v>0</v>
      </c>
      <c r="N62" s="68" t="str">
        <f t="shared" si="9"/>
        <v xml:space="preserve"> </v>
      </c>
      <c r="O62" s="68" t="str">
        <f t="shared" si="10"/>
        <v xml:space="preserve"> </v>
      </c>
      <c r="P62" s="68" t="str">
        <f t="shared" si="11"/>
        <v xml:space="preserve"> </v>
      </c>
      <c r="Q62" s="68" t="str">
        <f t="shared" si="12"/>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IF(COUNTRY_INFO!$T$9:$T$1000="MDA2 (DEC+ALB)", COUNTRY_INFO!$T$9:$T$1000, " ")</f>
        <v xml:space="preserve"> </v>
      </c>
      <c r="E63" s="127"/>
      <c r="F63" s="14"/>
      <c r="G63" s="14"/>
      <c r="H63" s="14"/>
      <c r="I63" s="11">
        <f t="shared" si="7"/>
        <v>0</v>
      </c>
      <c r="J63" s="2"/>
      <c r="K63" s="22"/>
      <c r="L63" s="22"/>
      <c r="M63" s="14">
        <f t="shared" si="8"/>
        <v>0</v>
      </c>
      <c r="N63" s="68" t="str">
        <f t="shared" si="9"/>
        <v xml:space="preserve"> </v>
      </c>
      <c r="O63" s="68" t="str">
        <f t="shared" si="10"/>
        <v xml:space="preserve"> </v>
      </c>
      <c r="P63" s="68" t="str">
        <f t="shared" si="11"/>
        <v xml:space="preserve"> </v>
      </c>
      <c r="Q63" s="68" t="str">
        <f t="shared" si="12"/>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IF(COUNTRY_INFO!$T$9:$T$1000="MDA2 (DEC+ALB)", COUNTRY_INFO!$T$9:$T$1000, " ")</f>
        <v xml:space="preserve"> </v>
      </c>
      <c r="E64" s="127"/>
      <c r="F64" s="14"/>
      <c r="G64" s="14"/>
      <c r="H64" s="14"/>
      <c r="I64" s="11">
        <f t="shared" si="7"/>
        <v>0</v>
      </c>
      <c r="J64" s="2"/>
      <c r="K64" s="22"/>
      <c r="L64" s="22"/>
      <c r="M64" s="14">
        <f t="shared" si="8"/>
        <v>0</v>
      </c>
      <c r="N64" s="68" t="str">
        <f t="shared" si="9"/>
        <v xml:space="preserve"> </v>
      </c>
      <c r="O64" s="68" t="str">
        <f t="shared" si="10"/>
        <v xml:space="preserve"> </v>
      </c>
      <c r="P64" s="68" t="str">
        <f t="shared" si="11"/>
        <v xml:space="preserve"> </v>
      </c>
      <c r="Q64" s="68" t="str">
        <f t="shared" si="12"/>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IF(COUNTRY_INFO!$T$9:$T$1000="MDA2 (DEC+ALB)", COUNTRY_INFO!$T$9:$T$1000, " ")</f>
        <v xml:space="preserve"> </v>
      </c>
      <c r="E65" s="127"/>
      <c r="F65" s="14"/>
      <c r="G65" s="14"/>
      <c r="H65" s="14"/>
      <c r="I65" s="11">
        <f t="shared" si="7"/>
        <v>0</v>
      </c>
      <c r="J65" s="2"/>
      <c r="K65" s="22"/>
      <c r="L65" s="22"/>
      <c r="M65" s="14">
        <f t="shared" si="8"/>
        <v>0</v>
      </c>
      <c r="N65" s="68" t="str">
        <f t="shared" si="9"/>
        <v xml:space="preserve"> </v>
      </c>
      <c r="O65" s="68" t="str">
        <f t="shared" si="10"/>
        <v xml:space="preserve"> </v>
      </c>
      <c r="P65" s="68" t="str">
        <f t="shared" si="11"/>
        <v xml:space="preserve"> </v>
      </c>
      <c r="Q65" s="68" t="str">
        <f t="shared" si="12"/>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IF(COUNTRY_INFO!$T$9:$T$1000="MDA2 (DEC+ALB)", COUNTRY_INFO!$T$9:$T$1000, " ")</f>
        <v xml:space="preserve"> </v>
      </c>
      <c r="E66" s="127"/>
      <c r="F66" s="14"/>
      <c r="G66" s="14"/>
      <c r="H66" s="14"/>
      <c r="I66" s="11">
        <f t="shared" si="7"/>
        <v>0</v>
      </c>
      <c r="J66" s="2"/>
      <c r="K66" s="22"/>
      <c r="L66" s="22"/>
      <c r="M66" s="14">
        <f t="shared" si="8"/>
        <v>0</v>
      </c>
      <c r="N66" s="68" t="str">
        <f t="shared" si="9"/>
        <v xml:space="preserve"> </v>
      </c>
      <c r="O66" s="68" t="str">
        <f t="shared" si="10"/>
        <v xml:space="preserve"> </v>
      </c>
      <c r="P66" s="68" t="str">
        <f t="shared" si="11"/>
        <v xml:space="preserve"> </v>
      </c>
      <c r="Q66" s="68" t="str">
        <f t="shared" si="12"/>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IF(COUNTRY_INFO!$T$9:$T$1000="MDA2 (DEC+ALB)", COUNTRY_INFO!$T$9:$T$1000, " ")</f>
        <v xml:space="preserve"> </v>
      </c>
      <c r="E67" s="127"/>
      <c r="F67" s="14"/>
      <c r="G67" s="14"/>
      <c r="H67" s="14"/>
      <c r="I67" s="11">
        <f t="shared" si="7"/>
        <v>0</v>
      </c>
      <c r="J67" s="2"/>
      <c r="K67" s="22"/>
      <c r="L67" s="22"/>
      <c r="M67" s="14">
        <f t="shared" si="8"/>
        <v>0</v>
      </c>
      <c r="N67" s="68" t="str">
        <f t="shared" si="9"/>
        <v xml:space="preserve"> </v>
      </c>
      <c r="O67" s="68" t="str">
        <f t="shared" si="10"/>
        <v xml:space="preserve"> </v>
      </c>
      <c r="P67" s="68" t="str">
        <f t="shared" si="11"/>
        <v xml:space="preserve"> </v>
      </c>
      <c r="Q67" s="68" t="str">
        <f t="shared" si="12"/>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IF(COUNTRY_INFO!$T$9:$T$1000="MDA2 (DEC+ALB)", COUNTRY_INFO!$T$9:$T$1000, " ")</f>
        <v xml:space="preserve"> </v>
      </c>
      <c r="E68" s="127"/>
      <c r="F68" s="14"/>
      <c r="G68" s="14"/>
      <c r="H68" s="14"/>
      <c r="I68" s="11">
        <f t="shared" si="7"/>
        <v>0</v>
      </c>
      <c r="J68" s="2"/>
      <c r="K68" s="22"/>
      <c r="L68" s="22"/>
      <c r="M68" s="14">
        <f t="shared" si="8"/>
        <v>0</v>
      </c>
      <c r="N68" s="68" t="str">
        <f t="shared" si="9"/>
        <v xml:space="preserve"> </v>
      </c>
      <c r="O68" s="68" t="str">
        <f t="shared" si="10"/>
        <v xml:space="preserve"> </v>
      </c>
      <c r="P68" s="68" t="str">
        <f t="shared" si="11"/>
        <v xml:space="preserve"> </v>
      </c>
      <c r="Q68" s="68" t="str">
        <f t="shared" si="12"/>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IF(COUNTRY_INFO!$T$9:$T$1000="MDA2 (DEC+ALB)", COUNTRY_INFO!$T$9:$T$1000, " ")</f>
        <v xml:space="preserve"> </v>
      </c>
      <c r="E69" s="127"/>
      <c r="F69" s="14"/>
      <c r="G69" s="14"/>
      <c r="H69" s="14"/>
      <c r="I69" s="11">
        <f t="shared" si="7"/>
        <v>0</v>
      </c>
      <c r="J69" s="2"/>
      <c r="K69" s="22"/>
      <c r="L69" s="22"/>
      <c r="M69" s="14">
        <f t="shared" si="8"/>
        <v>0</v>
      </c>
      <c r="N69" s="68" t="str">
        <f t="shared" si="9"/>
        <v xml:space="preserve"> </v>
      </c>
      <c r="O69" s="68" t="str">
        <f t="shared" si="10"/>
        <v xml:space="preserve"> </v>
      </c>
      <c r="P69" s="68" t="str">
        <f t="shared" si="11"/>
        <v xml:space="preserve"> </v>
      </c>
      <c r="Q69" s="68" t="str">
        <f t="shared" si="12"/>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IF(COUNTRY_INFO!$T$9:$T$1000="MDA2 (DEC+ALB)", COUNTRY_INFO!$T$9:$T$1000, " ")</f>
        <v xml:space="preserve"> </v>
      </c>
      <c r="E70" s="127"/>
      <c r="F70" s="14"/>
      <c r="G70" s="14"/>
      <c r="H70" s="14"/>
      <c r="I70" s="11">
        <f t="shared" si="7"/>
        <v>0</v>
      </c>
      <c r="J70" s="2"/>
      <c r="K70" s="22"/>
      <c r="L70" s="22"/>
      <c r="M70" s="14">
        <f t="shared" si="8"/>
        <v>0</v>
      </c>
      <c r="N70" s="68" t="str">
        <f t="shared" si="9"/>
        <v xml:space="preserve"> </v>
      </c>
      <c r="O70" s="68" t="str">
        <f t="shared" si="10"/>
        <v xml:space="preserve"> </v>
      </c>
      <c r="P70" s="68" t="str">
        <f t="shared" si="11"/>
        <v xml:space="preserve"> </v>
      </c>
      <c r="Q70" s="68" t="str">
        <f t="shared" si="12"/>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IF(COUNTRY_INFO!$T$9:$T$1000="MDA2 (DEC+ALB)", COUNTRY_INFO!$T$9:$T$1000, " ")</f>
        <v xml:space="preserve"> </v>
      </c>
      <c r="E71" s="127"/>
      <c r="F71" s="14"/>
      <c r="G71" s="14"/>
      <c r="H71" s="14"/>
      <c r="I71" s="11">
        <f t="shared" si="7"/>
        <v>0</v>
      </c>
      <c r="J71" s="2"/>
      <c r="K71" s="22"/>
      <c r="L71" s="22"/>
      <c r="M71" s="14">
        <f t="shared" si="8"/>
        <v>0</v>
      </c>
      <c r="N71" s="68" t="str">
        <f t="shared" si="9"/>
        <v xml:space="preserve"> </v>
      </c>
      <c r="O71" s="68" t="str">
        <f t="shared" si="10"/>
        <v xml:space="preserve"> </v>
      </c>
      <c r="P71" s="68" t="str">
        <f t="shared" si="11"/>
        <v xml:space="preserve"> </v>
      </c>
      <c r="Q71" s="68" t="str">
        <f t="shared" si="12"/>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IF(COUNTRY_INFO!$T$9:$T$1000="MDA2 (DEC+ALB)", COUNTRY_INFO!$T$9:$T$1000, " ")</f>
        <v xml:space="preserve"> </v>
      </c>
      <c r="E72" s="127"/>
      <c r="F72" s="14"/>
      <c r="G72" s="14"/>
      <c r="H72" s="14"/>
      <c r="I72" s="11">
        <f t="shared" si="7"/>
        <v>0</v>
      </c>
      <c r="J72" s="2"/>
      <c r="K72" s="22"/>
      <c r="L72" s="22"/>
      <c r="M72" s="14">
        <f t="shared" si="8"/>
        <v>0</v>
      </c>
      <c r="N72" s="68" t="str">
        <f t="shared" si="9"/>
        <v xml:space="preserve"> </v>
      </c>
      <c r="O72" s="68" t="str">
        <f t="shared" si="10"/>
        <v xml:space="preserve"> </v>
      </c>
      <c r="P72" s="68" t="str">
        <f t="shared" si="11"/>
        <v xml:space="preserve"> </v>
      </c>
      <c r="Q72" s="68" t="str">
        <f t="shared" si="12"/>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IF(COUNTRY_INFO!$T$9:$T$1000="MDA2 (DEC+ALB)", COUNTRY_INFO!$T$9:$T$1000, " ")</f>
        <v xml:space="preserve"> </v>
      </c>
      <c r="E73" s="127"/>
      <c r="F73" s="14"/>
      <c r="G73" s="14"/>
      <c r="H73" s="14"/>
      <c r="I73" s="11">
        <f t="shared" ref="I73:I104" si="13">SUM(F73:H73)</f>
        <v>0</v>
      </c>
      <c r="J73" s="2"/>
      <c r="K73" s="22"/>
      <c r="L73" s="22"/>
      <c r="M73" s="14">
        <f t="shared" ref="M73:M104" si="14">SUM(J73:L73)</f>
        <v>0</v>
      </c>
      <c r="N73" s="68" t="str">
        <f t="shared" ref="N73:N104" si="15">IF(F73&lt;&gt;0, IF(J73/F73*100=0, "-", J73/F73*100), " ")</f>
        <v xml:space="preserve"> </v>
      </c>
      <c r="O73" s="68" t="str">
        <f t="shared" ref="O73:O104" si="16">IF(G73&lt;&gt;0, IF(K73/G73*100=0, "-", K73/G73*100), " ")</f>
        <v xml:space="preserve"> </v>
      </c>
      <c r="P73" s="68" t="str">
        <f t="shared" ref="P73:P104" si="17">IF(H73&lt;&gt;0, IF(L73/H73*100=0, "-", L73/H73*100), " ")</f>
        <v xml:space="preserve"> </v>
      </c>
      <c r="Q73" s="68" t="str">
        <f t="shared" ref="Q73:Q104" si="18">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IF(COUNTRY_INFO!$T$9:$T$1000="MDA2 (DEC+ALB)", COUNTRY_INFO!$T$9:$T$1000, " ")</f>
        <v xml:space="preserve"> </v>
      </c>
      <c r="E74" s="127"/>
      <c r="F74" s="14"/>
      <c r="G74" s="14"/>
      <c r="H74" s="14"/>
      <c r="I74" s="11">
        <f t="shared" si="13"/>
        <v>0</v>
      </c>
      <c r="J74" s="2"/>
      <c r="K74" s="22"/>
      <c r="L74" s="22"/>
      <c r="M74" s="14">
        <f t="shared" si="14"/>
        <v>0</v>
      </c>
      <c r="N74" s="68" t="str">
        <f t="shared" si="15"/>
        <v xml:space="preserve"> </v>
      </c>
      <c r="O74" s="68" t="str">
        <f t="shared" si="16"/>
        <v xml:space="preserve"> </v>
      </c>
      <c r="P74" s="68" t="str">
        <f t="shared" si="17"/>
        <v xml:space="preserve"> </v>
      </c>
      <c r="Q74" s="68" t="str">
        <f t="shared" si="18"/>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IF(COUNTRY_INFO!$T$9:$T$1000="MDA2 (DEC+ALB)", COUNTRY_INFO!$T$9:$T$1000, " ")</f>
        <v xml:space="preserve"> </v>
      </c>
      <c r="E75" s="127"/>
      <c r="F75" s="14"/>
      <c r="G75" s="14"/>
      <c r="H75" s="14"/>
      <c r="I75" s="11">
        <f t="shared" si="13"/>
        <v>0</v>
      </c>
      <c r="J75" s="2"/>
      <c r="K75" s="22"/>
      <c r="L75" s="22"/>
      <c r="M75" s="14">
        <f t="shared" si="14"/>
        <v>0</v>
      </c>
      <c r="N75" s="68" t="str">
        <f t="shared" si="15"/>
        <v xml:space="preserve"> </v>
      </c>
      <c r="O75" s="68" t="str">
        <f t="shared" si="16"/>
        <v xml:space="preserve"> </v>
      </c>
      <c r="P75" s="68" t="str">
        <f t="shared" si="17"/>
        <v xml:space="preserve"> </v>
      </c>
      <c r="Q75" s="68" t="str">
        <f t="shared" si="18"/>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IF(COUNTRY_INFO!$T$9:$T$1000="MDA2 (DEC+ALB)", COUNTRY_INFO!$T$9:$T$1000, " ")</f>
        <v xml:space="preserve"> </v>
      </c>
      <c r="E76" s="127"/>
      <c r="F76" s="14"/>
      <c r="G76" s="14"/>
      <c r="H76" s="14"/>
      <c r="I76" s="11">
        <f t="shared" si="13"/>
        <v>0</v>
      </c>
      <c r="J76" s="2"/>
      <c r="K76" s="22"/>
      <c r="L76" s="22"/>
      <c r="M76" s="14">
        <f t="shared" si="14"/>
        <v>0</v>
      </c>
      <c r="N76" s="68" t="str">
        <f t="shared" si="15"/>
        <v xml:space="preserve"> </v>
      </c>
      <c r="O76" s="68" t="str">
        <f t="shared" si="16"/>
        <v xml:space="preserve"> </v>
      </c>
      <c r="P76" s="68" t="str">
        <f t="shared" si="17"/>
        <v xml:space="preserve"> </v>
      </c>
      <c r="Q76" s="68" t="str">
        <f t="shared" si="18"/>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IF(COUNTRY_INFO!$T$9:$T$1000="MDA2 (DEC+ALB)", COUNTRY_INFO!$T$9:$T$1000, " ")</f>
        <v xml:space="preserve"> </v>
      </c>
      <c r="E77" s="127"/>
      <c r="F77" s="14"/>
      <c r="G77" s="14"/>
      <c r="H77" s="14"/>
      <c r="I77" s="11">
        <f t="shared" si="13"/>
        <v>0</v>
      </c>
      <c r="J77" s="2"/>
      <c r="K77" s="22"/>
      <c r="L77" s="22"/>
      <c r="M77" s="14">
        <f t="shared" si="14"/>
        <v>0</v>
      </c>
      <c r="N77" s="68" t="str">
        <f t="shared" si="15"/>
        <v xml:space="preserve"> </v>
      </c>
      <c r="O77" s="68" t="str">
        <f t="shared" si="16"/>
        <v xml:space="preserve"> </v>
      </c>
      <c r="P77" s="68" t="str">
        <f t="shared" si="17"/>
        <v xml:space="preserve"> </v>
      </c>
      <c r="Q77" s="68" t="str">
        <f t="shared" si="18"/>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IF(COUNTRY_INFO!$T$9:$T$1000="MDA2 (DEC+ALB)", COUNTRY_INFO!$T$9:$T$1000, " ")</f>
        <v xml:space="preserve"> </v>
      </c>
      <c r="E78" s="127"/>
      <c r="F78" s="14"/>
      <c r="G78" s="14"/>
      <c r="H78" s="14"/>
      <c r="I78" s="11">
        <f t="shared" si="13"/>
        <v>0</v>
      </c>
      <c r="J78" s="2"/>
      <c r="K78" s="22"/>
      <c r="L78" s="22"/>
      <c r="M78" s="14">
        <f t="shared" si="14"/>
        <v>0</v>
      </c>
      <c r="N78" s="68" t="str">
        <f t="shared" si="15"/>
        <v xml:space="preserve"> </v>
      </c>
      <c r="O78" s="68" t="str">
        <f t="shared" si="16"/>
        <v xml:space="preserve"> </v>
      </c>
      <c r="P78" s="68" t="str">
        <f t="shared" si="17"/>
        <v xml:space="preserve"> </v>
      </c>
      <c r="Q78" s="68" t="str">
        <f t="shared" si="18"/>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IF(COUNTRY_INFO!$T$9:$T$1000="MDA2 (DEC+ALB)", COUNTRY_INFO!$T$9:$T$1000, " ")</f>
        <v xml:space="preserve"> </v>
      </c>
      <c r="E79" s="127"/>
      <c r="F79" s="14"/>
      <c r="G79" s="14"/>
      <c r="H79" s="14"/>
      <c r="I79" s="11">
        <f t="shared" si="13"/>
        <v>0</v>
      </c>
      <c r="J79" s="2"/>
      <c r="K79" s="22"/>
      <c r="L79" s="22"/>
      <c r="M79" s="14">
        <f t="shared" si="14"/>
        <v>0</v>
      </c>
      <c r="N79" s="68" t="str">
        <f t="shared" si="15"/>
        <v xml:space="preserve"> </v>
      </c>
      <c r="O79" s="68" t="str">
        <f t="shared" si="16"/>
        <v xml:space="preserve"> </v>
      </c>
      <c r="P79" s="68" t="str">
        <f t="shared" si="17"/>
        <v xml:space="preserve"> </v>
      </c>
      <c r="Q79" s="68" t="str">
        <f t="shared" si="18"/>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IF(COUNTRY_INFO!$T$9:$T$1000="MDA2 (DEC+ALB)", COUNTRY_INFO!$T$9:$T$1000, " ")</f>
        <v xml:space="preserve"> </v>
      </c>
      <c r="E80" s="127"/>
      <c r="F80" s="14"/>
      <c r="G80" s="14"/>
      <c r="H80" s="14"/>
      <c r="I80" s="11">
        <f t="shared" si="13"/>
        <v>0</v>
      </c>
      <c r="J80" s="2"/>
      <c r="K80" s="22"/>
      <c r="L80" s="22"/>
      <c r="M80" s="14">
        <f t="shared" si="14"/>
        <v>0</v>
      </c>
      <c r="N80" s="68" t="str">
        <f t="shared" si="15"/>
        <v xml:space="preserve"> </v>
      </c>
      <c r="O80" s="68" t="str">
        <f t="shared" si="16"/>
        <v xml:space="preserve"> </v>
      </c>
      <c r="P80" s="68" t="str">
        <f t="shared" si="17"/>
        <v xml:space="preserve"> </v>
      </c>
      <c r="Q80" s="68" t="str">
        <f t="shared" si="18"/>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IF(COUNTRY_INFO!$T$9:$T$1000="MDA2 (DEC+ALB)", COUNTRY_INFO!$T$9:$T$1000, " ")</f>
        <v xml:space="preserve"> </v>
      </c>
      <c r="E81" s="127"/>
      <c r="F81" s="14"/>
      <c r="G81" s="14"/>
      <c r="H81" s="14"/>
      <c r="I81" s="11">
        <f t="shared" si="13"/>
        <v>0</v>
      </c>
      <c r="J81" s="2"/>
      <c r="K81" s="22"/>
      <c r="L81" s="22"/>
      <c r="M81" s="14">
        <f t="shared" si="14"/>
        <v>0</v>
      </c>
      <c r="N81" s="68" t="str">
        <f t="shared" si="15"/>
        <v xml:space="preserve"> </v>
      </c>
      <c r="O81" s="68" t="str">
        <f t="shared" si="16"/>
        <v xml:space="preserve"> </v>
      </c>
      <c r="P81" s="68" t="str">
        <f t="shared" si="17"/>
        <v xml:space="preserve"> </v>
      </c>
      <c r="Q81" s="68" t="str">
        <f t="shared" si="18"/>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IF(COUNTRY_INFO!$T$9:$T$1000="MDA2 (DEC+ALB)", COUNTRY_INFO!$T$9:$T$1000, " ")</f>
        <v xml:space="preserve"> </v>
      </c>
      <c r="E82" s="127"/>
      <c r="F82" s="14"/>
      <c r="G82" s="14"/>
      <c r="H82" s="14"/>
      <c r="I82" s="11">
        <f t="shared" si="13"/>
        <v>0</v>
      </c>
      <c r="J82" s="2"/>
      <c r="K82" s="22"/>
      <c r="L82" s="22"/>
      <c r="M82" s="14">
        <f t="shared" si="14"/>
        <v>0</v>
      </c>
      <c r="N82" s="68" t="str">
        <f t="shared" si="15"/>
        <v xml:space="preserve"> </v>
      </c>
      <c r="O82" s="68" t="str">
        <f t="shared" si="16"/>
        <v xml:space="preserve"> </v>
      </c>
      <c r="P82" s="68" t="str">
        <f t="shared" si="17"/>
        <v xml:space="preserve"> </v>
      </c>
      <c r="Q82" s="68" t="str">
        <f t="shared" si="18"/>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IF(COUNTRY_INFO!$T$9:$T$1000="MDA2 (DEC+ALB)", COUNTRY_INFO!$T$9:$T$1000, " ")</f>
        <v xml:space="preserve"> </v>
      </c>
      <c r="E83" s="127"/>
      <c r="F83" s="14"/>
      <c r="G83" s="14"/>
      <c r="H83" s="14"/>
      <c r="I83" s="11">
        <f t="shared" si="13"/>
        <v>0</v>
      </c>
      <c r="J83" s="2"/>
      <c r="K83" s="22"/>
      <c r="L83" s="22"/>
      <c r="M83" s="14">
        <f t="shared" si="14"/>
        <v>0</v>
      </c>
      <c r="N83" s="68" t="str">
        <f t="shared" si="15"/>
        <v xml:space="preserve"> </v>
      </c>
      <c r="O83" s="68" t="str">
        <f t="shared" si="16"/>
        <v xml:space="preserve"> </v>
      </c>
      <c r="P83" s="68" t="str">
        <f t="shared" si="17"/>
        <v xml:space="preserve"> </v>
      </c>
      <c r="Q83" s="68" t="str">
        <f t="shared" si="18"/>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IF(COUNTRY_INFO!$T$9:$T$1000="MDA2 (DEC+ALB)", COUNTRY_INFO!$T$9:$T$1000, " ")</f>
        <v xml:space="preserve"> </v>
      </c>
      <c r="E84" s="127"/>
      <c r="F84" s="14"/>
      <c r="G84" s="14"/>
      <c r="H84" s="14"/>
      <c r="I84" s="11">
        <f t="shared" si="13"/>
        <v>0</v>
      </c>
      <c r="J84" s="2"/>
      <c r="K84" s="22"/>
      <c r="L84" s="22"/>
      <c r="M84" s="14">
        <f t="shared" si="14"/>
        <v>0</v>
      </c>
      <c r="N84" s="68" t="str">
        <f t="shared" si="15"/>
        <v xml:space="preserve"> </v>
      </c>
      <c r="O84" s="68" t="str">
        <f t="shared" si="16"/>
        <v xml:space="preserve"> </v>
      </c>
      <c r="P84" s="68" t="str">
        <f t="shared" si="17"/>
        <v xml:space="preserve"> </v>
      </c>
      <c r="Q84" s="68" t="str">
        <f t="shared" si="18"/>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IF(COUNTRY_INFO!$T$9:$T$1000="MDA2 (DEC+ALB)", COUNTRY_INFO!$T$9:$T$1000, " ")</f>
        <v xml:space="preserve"> </v>
      </c>
      <c r="E85" s="127"/>
      <c r="F85" s="14"/>
      <c r="G85" s="14"/>
      <c r="H85" s="14"/>
      <c r="I85" s="11">
        <f t="shared" si="13"/>
        <v>0</v>
      </c>
      <c r="J85" s="2"/>
      <c r="K85" s="22"/>
      <c r="L85" s="22"/>
      <c r="M85" s="14">
        <f t="shared" si="14"/>
        <v>0</v>
      </c>
      <c r="N85" s="68" t="str">
        <f t="shared" si="15"/>
        <v xml:space="preserve"> </v>
      </c>
      <c r="O85" s="68" t="str">
        <f t="shared" si="16"/>
        <v xml:space="preserve"> </v>
      </c>
      <c r="P85" s="68" t="str">
        <f t="shared" si="17"/>
        <v xml:space="preserve"> </v>
      </c>
      <c r="Q85" s="68" t="str">
        <f t="shared" si="18"/>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IF(COUNTRY_INFO!$T$9:$T$1000="MDA2 (DEC+ALB)", COUNTRY_INFO!$T$9:$T$1000, " ")</f>
        <v xml:space="preserve"> </v>
      </c>
      <c r="E86" s="127"/>
      <c r="F86" s="14"/>
      <c r="G86" s="14"/>
      <c r="H86" s="14"/>
      <c r="I86" s="11">
        <f t="shared" si="13"/>
        <v>0</v>
      </c>
      <c r="J86" s="2"/>
      <c r="K86" s="22"/>
      <c r="L86" s="22"/>
      <c r="M86" s="14">
        <f t="shared" si="14"/>
        <v>0</v>
      </c>
      <c r="N86" s="68" t="str">
        <f t="shared" si="15"/>
        <v xml:space="preserve"> </v>
      </c>
      <c r="O86" s="68" t="str">
        <f t="shared" si="16"/>
        <v xml:space="preserve"> </v>
      </c>
      <c r="P86" s="68" t="str">
        <f t="shared" si="17"/>
        <v xml:space="preserve"> </v>
      </c>
      <c r="Q86" s="68" t="str">
        <f t="shared" si="18"/>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IF(COUNTRY_INFO!$T$9:$T$1000="MDA2 (DEC+ALB)", COUNTRY_INFO!$T$9:$T$1000, " ")</f>
        <v xml:space="preserve"> </v>
      </c>
      <c r="E87" s="127"/>
      <c r="F87" s="14"/>
      <c r="G87" s="14"/>
      <c r="H87" s="14"/>
      <c r="I87" s="11">
        <f t="shared" si="13"/>
        <v>0</v>
      </c>
      <c r="J87" s="2"/>
      <c r="K87" s="22"/>
      <c r="L87" s="22"/>
      <c r="M87" s="14">
        <f t="shared" si="14"/>
        <v>0</v>
      </c>
      <c r="N87" s="68" t="str">
        <f t="shared" si="15"/>
        <v xml:space="preserve"> </v>
      </c>
      <c r="O87" s="68" t="str">
        <f t="shared" si="16"/>
        <v xml:space="preserve"> </v>
      </c>
      <c r="P87" s="68" t="str">
        <f t="shared" si="17"/>
        <v xml:space="preserve"> </v>
      </c>
      <c r="Q87" s="68" t="str">
        <f t="shared" si="18"/>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IF(COUNTRY_INFO!$T$9:$T$1000="MDA2 (DEC+ALB)", COUNTRY_INFO!$T$9:$T$1000, " ")</f>
        <v xml:space="preserve"> </v>
      </c>
      <c r="E88" s="127"/>
      <c r="F88" s="14"/>
      <c r="G88" s="14"/>
      <c r="H88" s="14"/>
      <c r="I88" s="11">
        <f t="shared" si="13"/>
        <v>0</v>
      </c>
      <c r="J88" s="2"/>
      <c r="K88" s="22"/>
      <c r="L88" s="22"/>
      <c r="M88" s="14">
        <f t="shared" si="14"/>
        <v>0</v>
      </c>
      <c r="N88" s="68" t="str">
        <f t="shared" si="15"/>
        <v xml:space="preserve"> </v>
      </c>
      <c r="O88" s="68" t="str">
        <f t="shared" si="16"/>
        <v xml:space="preserve"> </v>
      </c>
      <c r="P88" s="68" t="str">
        <f t="shared" si="17"/>
        <v xml:space="preserve"> </v>
      </c>
      <c r="Q88" s="68" t="str">
        <f t="shared" si="18"/>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IF(COUNTRY_INFO!$T$9:$T$1000="MDA2 (DEC+ALB)", COUNTRY_INFO!$T$9:$T$1000, " ")</f>
        <v xml:space="preserve"> </v>
      </c>
      <c r="E89" s="127"/>
      <c r="F89" s="14"/>
      <c r="G89" s="14"/>
      <c r="H89" s="14"/>
      <c r="I89" s="11">
        <f t="shared" si="13"/>
        <v>0</v>
      </c>
      <c r="J89" s="2"/>
      <c r="K89" s="22"/>
      <c r="L89" s="22"/>
      <c r="M89" s="14">
        <f t="shared" si="14"/>
        <v>0</v>
      </c>
      <c r="N89" s="68" t="str">
        <f t="shared" si="15"/>
        <v xml:space="preserve"> </v>
      </c>
      <c r="O89" s="68" t="str">
        <f t="shared" si="16"/>
        <v xml:space="preserve"> </v>
      </c>
      <c r="P89" s="68" t="str">
        <f t="shared" si="17"/>
        <v xml:space="preserve"> </v>
      </c>
      <c r="Q89" s="68" t="str">
        <f t="shared" si="18"/>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IF(COUNTRY_INFO!$T$9:$T$1000="MDA2 (DEC+ALB)", COUNTRY_INFO!$T$9:$T$1000, " ")</f>
        <v xml:space="preserve"> </v>
      </c>
      <c r="E90" s="127"/>
      <c r="F90" s="14"/>
      <c r="G90" s="14"/>
      <c r="H90" s="14"/>
      <c r="I90" s="11">
        <f t="shared" si="13"/>
        <v>0</v>
      </c>
      <c r="J90" s="2"/>
      <c r="K90" s="22"/>
      <c r="L90" s="22"/>
      <c r="M90" s="14">
        <f t="shared" si="14"/>
        <v>0</v>
      </c>
      <c r="N90" s="68" t="str">
        <f t="shared" si="15"/>
        <v xml:space="preserve"> </v>
      </c>
      <c r="O90" s="68" t="str">
        <f t="shared" si="16"/>
        <v xml:space="preserve"> </v>
      </c>
      <c r="P90" s="68" t="str">
        <f t="shared" si="17"/>
        <v xml:space="preserve"> </v>
      </c>
      <c r="Q90" s="68" t="str">
        <f t="shared" si="18"/>
        <v xml:space="preserve"> </v>
      </c>
    </row>
    <row r="91" spans="1:17" x14ac:dyDescent="0.25">
      <c r="A91" s="10" t="str">
        <f>IF(COUNTRY_INFO!A91=0," ",COUNTRY_INFO!A91)</f>
        <v>Angola</v>
      </c>
      <c r="B91" s="10" t="str">
        <f>IF(COUNTRY_INFO!B91=0," ",COUNTRY_INFO!B91)</f>
        <v>KWANZA SUL</v>
      </c>
      <c r="C91" s="10" t="str">
        <f>IF(COUNTRY_INFO!C91=0," ",COUNTRY_INFO!C91)</f>
        <v xml:space="preserve">CONDA </v>
      </c>
      <c r="D91" s="11" t="str">
        <f>IF(COUNTRY_INFO!$T$9:$T$1000="MDA2 (DEC+ALB)", COUNTRY_INFO!$T$9:$T$1000, " ")</f>
        <v xml:space="preserve"> </v>
      </c>
      <c r="E91" s="127"/>
      <c r="F91" s="14"/>
      <c r="G91" s="14"/>
      <c r="H91" s="14"/>
      <c r="I91" s="11">
        <f t="shared" si="13"/>
        <v>0</v>
      </c>
      <c r="J91" s="2"/>
      <c r="K91" s="22"/>
      <c r="L91" s="22"/>
      <c r="M91" s="14">
        <f t="shared" si="14"/>
        <v>0</v>
      </c>
      <c r="N91" s="68" t="str">
        <f t="shared" si="15"/>
        <v xml:space="preserve"> </v>
      </c>
      <c r="O91" s="68" t="str">
        <f t="shared" si="16"/>
        <v xml:space="preserve"> </v>
      </c>
      <c r="P91" s="68" t="str">
        <f t="shared" si="17"/>
        <v xml:space="preserve"> </v>
      </c>
      <c r="Q91" s="68" t="str">
        <f t="shared" si="18"/>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IF(COUNTRY_INFO!$T$9:$T$1000="MDA2 (DEC+ALB)", COUNTRY_INFO!$T$9:$T$1000, " ")</f>
        <v xml:space="preserve"> </v>
      </c>
      <c r="E92" s="127"/>
      <c r="F92" s="14"/>
      <c r="G92" s="14"/>
      <c r="H92" s="14"/>
      <c r="I92" s="11">
        <f t="shared" si="13"/>
        <v>0</v>
      </c>
      <c r="J92" s="2"/>
      <c r="K92" s="22"/>
      <c r="L92" s="22"/>
      <c r="M92" s="14">
        <f t="shared" si="14"/>
        <v>0</v>
      </c>
      <c r="N92" s="68" t="str">
        <f t="shared" si="15"/>
        <v xml:space="preserve"> </v>
      </c>
      <c r="O92" s="68" t="str">
        <f t="shared" si="16"/>
        <v xml:space="preserve"> </v>
      </c>
      <c r="P92" s="68" t="str">
        <f t="shared" si="17"/>
        <v xml:space="preserve"> </v>
      </c>
      <c r="Q92" s="68" t="str">
        <f t="shared" si="18"/>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IF(COUNTRY_INFO!$T$9:$T$1000="MDA2 (DEC+ALB)", COUNTRY_INFO!$T$9:$T$1000, " ")</f>
        <v xml:space="preserve"> </v>
      </c>
      <c r="E93" s="127"/>
      <c r="F93" s="14"/>
      <c r="G93" s="14"/>
      <c r="H93" s="14"/>
      <c r="I93" s="11">
        <f t="shared" si="13"/>
        <v>0</v>
      </c>
      <c r="J93" s="2"/>
      <c r="K93" s="22"/>
      <c r="L93" s="22"/>
      <c r="M93" s="14">
        <f t="shared" si="14"/>
        <v>0</v>
      </c>
      <c r="N93" s="68" t="str">
        <f t="shared" si="15"/>
        <v xml:space="preserve"> </v>
      </c>
      <c r="O93" s="68" t="str">
        <f t="shared" si="16"/>
        <v xml:space="preserve"> </v>
      </c>
      <c r="P93" s="68" t="str">
        <f t="shared" si="17"/>
        <v xml:space="preserve"> </v>
      </c>
      <c r="Q93" s="68" t="str">
        <f t="shared" si="18"/>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IF(COUNTRY_INFO!$T$9:$T$1000="MDA2 (DEC+ALB)", COUNTRY_INFO!$T$9:$T$1000, " ")</f>
        <v xml:space="preserve"> </v>
      </c>
      <c r="E94" s="127"/>
      <c r="F94" s="14"/>
      <c r="G94" s="14"/>
      <c r="H94" s="14"/>
      <c r="I94" s="11">
        <f t="shared" si="13"/>
        <v>0</v>
      </c>
      <c r="J94" s="2"/>
      <c r="K94" s="22"/>
      <c r="L94" s="22"/>
      <c r="M94" s="14">
        <f t="shared" si="14"/>
        <v>0</v>
      </c>
      <c r="N94" s="68" t="str">
        <f t="shared" si="15"/>
        <v xml:space="preserve"> </v>
      </c>
      <c r="O94" s="68" t="str">
        <f t="shared" si="16"/>
        <v xml:space="preserve"> </v>
      </c>
      <c r="P94" s="68" t="str">
        <f t="shared" si="17"/>
        <v xml:space="preserve"> </v>
      </c>
      <c r="Q94" s="68" t="str">
        <f t="shared" si="18"/>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IF(COUNTRY_INFO!$T$9:$T$1000="MDA2 (DEC+ALB)", COUNTRY_INFO!$T$9:$T$1000, " ")</f>
        <v xml:space="preserve"> </v>
      </c>
      <c r="E95" s="127"/>
      <c r="F95" s="14"/>
      <c r="G95" s="14"/>
      <c r="H95" s="14"/>
      <c r="I95" s="11">
        <f t="shared" si="13"/>
        <v>0</v>
      </c>
      <c r="J95" s="2"/>
      <c r="K95" s="22"/>
      <c r="L95" s="22"/>
      <c r="M95" s="14">
        <f t="shared" si="14"/>
        <v>0</v>
      </c>
      <c r="N95" s="68" t="str">
        <f t="shared" si="15"/>
        <v xml:space="preserve"> </v>
      </c>
      <c r="O95" s="68" t="str">
        <f t="shared" si="16"/>
        <v xml:space="preserve"> </v>
      </c>
      <c r="P95" s="68" t="str">
        <f t="shared" si="17"/>
        <v xml:space="preserve"> </v>
      </c>
      <c r="Q95" s="68" t="str">
        <f t="shared" si="18"/>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IF(COUNTRY_INFO!$T$9:$T$1000="MDA2 (DEC+ALB)", COUNTRY_INFO!$T$9:$T$1000, " ")</f>
        <v xml:space="preserve"> </v>
      </c>
      <c r="E96" s="127"/>
      <c r="F96" s="14"/>
      <c r="G96" s="14"/>
      <c r="H96" s="14"/>
      <c r="I96" s="11">
        <f t="shared" si="13"/>
        <v>0</v>
      </c>
      <c r="J96" s="2"/>
      <c r="K96" s="22"/>
      <c r="L96" s="22"/>
      <c r="M96" s="14">
        <f t="shared" si="14"/>
        <v>0</v>
      </c>
      <c r="N96" s="68" t="str">
        <f t="shared" si="15"/>
        <v xml:space="preserve"> </v>
      </c>
      <c r="O96" s="68" t="str">
        <f t="shared" si="16"/>
        <v xml:space="preserve"> </v>
      </c>
      <c r="P96" s="68" t="str">
        <f t="shared" si="17"/>
        <v xml:space="preserve"> </v>
      </c>
      <c r="Q96" s="68" t="str">
        <f t="shared" si="18"/>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IF(COUNTRY_INFO!$T$9:$T$1000="MDA2 (DEC+ALB)", COUNTRY_INFO!$T$9:$T$1000, " ")</f>
        <v xml:space="preserve"> </v>
      </c>
      <c r="E97" s="127"/>
      <c r="F97" s="14"/>
      <c r="G97" s="14"/>
      <c r="H97" s="14"/>
      <c r="I97" s="11">
        <f t="shared" si="13"/>
        <v>0</v>
      </c>
      <c r="J97" s="2"/>
      <c r="K97" s="22"/>
      <c r="L97" s="22"/>
      <c r="M97" s="14">
        <f t="shared" si="14"/>
        <v>0</v>
      </c>
      <c r="N97" s="68" t="str">
        <f t="shared" si="15"/>
        <v xml:space="preserve"> </v>
      </c>
      <c r="O97" s="68" t="str">
        <f t="shared" si="16"/>
        <v xml:space="preserve"> </v>
      </c>
      <c r="P97" s="68" t="str">
        <f t="shared" si="17"/>
        <v xml:space="preserve"> </v>
      </c>
      <c r="Q97" s="68" t="str">
        <f t="shared" si="18"/>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IF(COUNTRY_INFO!$T$9:$T$1000="MDA2 (DEC+ALB)", COUNTRY_INFO!$T$9:$T$1000, " ")</f>
        <v xml:space="preserve"> </v>
      </c>
      <c r="E98" s="127"/>
      <c r="F98" s="14"/>
      <c r="G98" s="14"/>
      <c r="H98" s="14"/>
      <c r="I98" s="11">
        <f t="shared" si="13"/>
        <v>0</v>
      </c>
      <c r="J98" s="2"/>
      <c r="K98" s="22"/>
      <c r="L98" s="22"/>
      <c r="M98" s="14">
        <f t="shared" si="14"/>
        <v>0</v>
      </c>
      <c r="N98" s="68" t="str">
        <f t="shared" si="15"/>
        <v xml:space="preserve"> </v>
      </c>
      <c r="O98" s="68" t="str">
        <f t="shared" si="16"/>
        <v xml:space="preserve"> </v>
      </c>
      <c r="P98" s="68" t="str">
        <f t="shared" si="17"/>
        <v xml:space="preserve"> </v>
      </c>
      <c r="Q98" s="68" t="str">
        <f t="shared" si="18"/>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IF(COUNTRY_INFO!$T$9:$T$1000="MDA2 (DEC+ALB)", COUNTRY_INFO!$T$9:$T$1000, " ")</f>
        <v xml:space="preserve"> </v>
      </c>
      <c r="E99" s="127"/>
      <c r="F99" s="14"/>
      <c r="G99" s="14"/>
      <c r="H99" s="14"/>
      <c r="I99" s="11">
        <f t="shared" si="13"/>
        <v>0</v>
      </c>
      <c r="J99" s="2"/>
      <c r="K99" s="22"/>
      <c r="L99" s="22"/>
      <c r="M99" s="14">
        <f t="shared" si="14"/>
        <v>0</v>
      </c>
      <c r="N99" s="68" t="str">
        <f t="shared" si="15"/>
        <v xml:space="preserve"> </v>
      </c>
      <c r="O99" s="68" t="str">
        <f t="shared" si="16"/>
        <v xml:space="preserve"> </v>
      </c>
      <c r="P99" s="68" t="str">
        <f t="shared" si="17"/>
        <v xml:space="preserve"> </v>
      </c>
      <c r="Q99" s="68" t="str">
        <f t="shared" si="18"/>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IF(COUNTRY_INFO!$T$9:$T$1000="MDA2 (DEC+ALB)", COUNTRY_INFO!$T$9:$T$1000, " ")</f>
        <v xml:space="preserve"> </v>
      </c>
      <c r="E100" s="127"/>
      <c r="F100" s="14"/>
      <c r="G100" s="14"/>
      <c r="H100" s="14"/>
      <c r="I100" s="11">
        <f t="shared" si="13"/>
        <v>0</v>
      </c>
      <c r="J100" s="2"/>
      <c r="K100" s="22"/>
      <c r="L100" s="22"/>
      <c r="M100" s="14">
        <f t="shared" si="14"/>
        <v>0</v>
      </c>
      <c r="N100" s="68" t="str">
        <f t="shared" si="15"/>
        <v xml:space="preserve"> </v>
      </c>
      <c r="O100" s="68" t="str">
        <f t="shared" si="16"/>
        <v xml:space="preserve"> </v>
      </c>
      <c r="P100" s="68" t="str">
        <f t="shared" si="17"/>
        <v xml:space="preserve"> </v>
      </c>
      <c r="Q100" s="68" t="str">
        <f t="shared" si="18"/>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IF(COUNTRY_INFO!$T$9:$T$1000="MDA2 (DEC+ALB)", COUNTRY_INFO!$T$9:$T$1000, " ")</f>
        <v xml:space="preserve"> </v>
      </c>
      <c r="E101" s="127"/>
      <c r="F101" s="14"/>
      <c r="G101" s="14"/>
      <c r="H101" s="14"/>
      <c r="I101" s="11">
        <f t="shared" si="13"/>
        <v>0</v>
      </c>
      <c r="J101" s="2"/>
      <c r="K101" s="22"/>
      <c r="L101" s="22"/>
      <c r="M101" s="14">
        <f t="shared" si="14"/>
        <v>0</v>
      </c>
      <c r="N101" s="68" t="str">
        <f t="shared" si="15"/>
        <v xml:space="preserve"> </v>
      </c>
      <c r="O101" s="68" t="str">
        <f t="shared" si="16"/>
        <v xml:space="preserve"> </v>
      </c>
      <c r="P101" s="68" t="str">
        <f t="shared" si="17"/>
        <v xml:space="preserve"> </v>
      </c>
      <c r="Q101" s="68" t="str">
        <f t="shared" si="18"/>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IF(COUNTRY_INFO!$T$9:$T$1000="MDA2 (DEC+ALB)", COUNTRY_INFO!$T$9:$T$1000, " ")</f>
        <v xml:space="preserve"> </v>
      </c>
      <c r="E102" s="127"/>
      <c r="F102" s="14"/>
      <c r="G102" s="14"/>
      <c r="H102" s="14"/>
      <c r="I102" s="11">
        <f t="shared" si="13"/>
        <v>0</v>
      </c>
      <c r="J102" s="2"/>
      <c r="K102" s="22"/>
      <c r="L102" s="22"/>
      <c r="M102" s="14">
        <f t="shared" si="14"/>
        <v>0</v>
      </c>
      <c r="N102" s="68" t="str">
        <f t="shared" si="15"/>
        <v xml:space="preserve"> </v>
      </c>
      <c r="O102" s="68" t="str">
        <f t="shared" si="16"/>
        <v xml:space="preserve"> </v>
      </c>
      <c r="P102" s="68" t="str">
        <f t="shared" si="17"/>
        <v xml:space="preserve"> </v>
      </c>
      <c r="Q102" s="68" t="str">
        <f t="shared" si="18"/>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IF(COUNTRY_INFO!$T$9:$T$1000="MDA2 (DEC+ALB)", COUNTRY_INFO!$T$9:$T$1000, " ")</f>
        <v xml:space="preserve"> </v>
      </c>
      <c r="E103" s="127"/>
      <c r="F103" s="14"/>
      <c r="G103" s="14"/>
      <c r="H103" s="14"/>
      <c r="I103" s="11">
        <f t="shared" si="13"/>
        <v>0</v>
      </c>
      <c r="J103" s="2"/>
      <c r="K103" s="22"/>
      <c r="L103" s="22"/>
      <c r="M103" s="14">
        <f t="shared" si="14"/>
        <v>0</v>
      </c>
      <c r="N103" s="68" t="str">
        <f t="shared" si="15"/>
        <v xml:space="preserve"> </v>
      </c>
      <c r="O103" s="68" t="str">
        <f t="shared" si="16"/>
        <v xml:space="preserve"> </v>
      </c>
      <c r="P103" s="68" t="str">
        <f t="shared" si="17"/>
        <v xml:space="preserve"> </v>
      </c>
      <c r="Q103" s="68" t="str">
        <f t="shared" si="18"/>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IF(COUNTRY_INFO!$T$9:$T$1000="MDA2 (DEC+ALB)", COUNTRY_INFO!$T$9:$T$1000, " ")</f>
        <v xml:space="preserve"> </v>
      </c>
      <c r="E104" s="127"/>
      <c r="F104" s="14"/>
      <c r="G104" s="14"/>
      <c r="H104" s="14"/>
      <c r="I104" s="11">
        <f t="shared" si="13"/>
        <v>0</v>
      </c>
      <c r="J104" s="2"/>
      <c r="K104" s="22"/>
      <c r="L104" s="22"/>
      <c r="M104" s="14">
        <f t="shared" si="14"/>
        <v>0</v>
      </c>
      <c r="N104" s="68" t="str">
        <f t="shared" si="15"/>
        <v xml:space="preserve"> </v>
      </c>
      <c r="O104" s="68" t="str">
        <f t="shared" si="16"/>
        <v xml:space="preserve"> </v>
      </c>
      <c r="P104" s="68" t="str">
        <f t="shared" si="17"/>
        <v xml:space="preserve"> </v>
      </c>
      <c r="Q104" s="68" t="str">
        <f t="shared" si="18"/>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IF(COUNTRY_INFO!$T$9:$T$1000="MDA2 (DEC+ALB)", COUNTRY_INFO!$T$9:$T$1000, " ")</f>
        <v xml:space="preserve"> </v>
      </c>
      <c r="E105" s="127"/>
      <c r="F105" s="14"/>
      <c r="G105" s="14"/>
      <c r="H105" s="14"/>
      <c r="I105" s="11">
        <f t="shared" ref="I105:I136" si="19">SUM(F105:H105)</f>
        <v>0</v>
      </c>
      <c r="J105" s="2"/>
      <c r="K105" s="22"/>
      <c r="L105" s="22"/>
      <c r="M105" s="14">
        <f t="shared" ref="M105:M136" si="20">SUM(J105:L105)</f>
        <v>0</v>
      </c>
      <c r="N105" s="68" t="str">
        <f t="shared" ref="N105:N136" si="21">IF(F105&lt;&gt;0, IF(J105/F105*100=0, "-", J105/F105*100), " ")</f>
        <v xml:space="preserve"> </v>
      </c>
      <c r="O105" s="68" t="str">
        <f t="shared" ref="O105:O136" si="22">IF(G105&lt;&gt;0, IF(K105/G105*100=0, "-", K105/G105*100), " ")</f>
        <v xml:space="preserve"> </v>
      </c>
      <c r="P105" s="68" t="str">
        <f t="shared" ref="P105:P136" si="23">IF(H105&lt;&gt;0, IF(L105/H105*100=0, "-", L105/H105*100), " ")</f>
        <v xml:space="preserve"> </v>
      </c>
      <c r="Q105" s="68" t="str">
        <f t="shared" ref="Q105:Q136" si="24">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IF(COUNTRY_INFO!$T$9:$T$1000="MDA2 (DEC+ALB)", COUNTRY_INFO!$T$9:$T$1000, " ")</f>
        <v xml:space="preserve"> </v>
      </c>
      <c r="E106" s="127"/>
      <c r="F106" s="14"/>
      <c r="G106" s="14"/>
      <c r="H106" s="14"/>
      <c r="I106" s="11">
        <f t="shared" si="19"/>
        <v>0</v>
      </c>
      <c r="J106" s="2"/>
      <c r="K106" s="22"/>
      <c r="L106" s="22"/>
      <c r="M106" s="14">
        <f t="shared" si="20"/>
        <v>0</v>
      </c>
      <c r="N106" s="68" t="str">
        <f t="shared" si="21"/>
        <v xml:space="preserve"> </v>
      </c>
      <c r="O106" s="68" t="str">
        <f t="shared" si="22"/>
        <v xml:space="preserve"> </v>
      </c>
      <c r="P106" s="68" t="str">
        <f t="shared" si="23"/>
        <v xml:space="preserve"> </v>
      </c>
      <c r="Q106" s="68" t="str">
        <f t="shared" si="24"/>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IF(COUNTRY_INFO!$T$9:$T$1000="MDA2 (DEC+ALB)", COUNTRY_INFO!$T$9:$T$1000, " ")</f>
        <v xml:space="preserve"> </v>
      </c>
      <c r="E107" s="127"/>
      <c r="F107" s="14"/>
      <c r="G107" s="14"/>
      <c r="H107" s="14"/>
      <c r="I107" s="11">
        <f t="shared" si="19"/>
        <v>0</v>
      </c>
      <c r="J107" s="2"/>
      <c r="K107" s="22"/>
      <c r="L107" s="22"/>
      <c r="M107" s="14">
        <f t="shared" si="20"/>
        <v>0</v>
      </c>
      <c r="N107" s="68" t="str">
        <f t="shared" si="21"/>
        <v xml:space="preserve"> </v>
      </c>
      <c r="O107" s="68" t="str">
        <f t="shared" si="22"/>
        <v xml:space="preserve"> </v>
      </c>
      <c r="P107" s="68" t="str">
        <f t="shared" si="23"/>
        <v xml:space="preserve"> </v>
      </c>
      <c r="Q107" s="68" t="str">
        <f t="shared" si="24"/>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IF(COUNTRY_INFO!$T$9:$T$1000="MDA2 (DEC+ALB)", COUNTRY_INFO!$T$9:$T$1000, " ")</f>
        <v xml:space="preserve"> </v>
      </c>
      <c r="E108" s="127"/>
      <c r="F108" s="14"/>
      <c r="G108" s="14"/>
      <c r="H108" s="14"/>
      <c r="I108" s="11">
        <f t="shared" si="19"/>
        <v>0</v>
      </c>
      <c r="J108" s="2"/>
      <c r="K108" s="22"/>
      <c r="L108" s="22"/>
      <c r="M108" s="14">
        <f t="shared" si="20"/>
        <v>0</v>
      </c>
      <c r="N108" s="68" t="str">
        <f t="shared" si="21"/>
        <v xml:space="preserve"> </v>
      </c>
      <c r="O108" s="68" t="str">
        <f t="shared" si="22"/>
        <v xml:space="preserve"> </v>
      </c>
      <c r="P108" s="68" t="str">
        <f t="shared" si="23"/>
        <v xml:space="preserve"> </v>
      </c>
      <c r="Q108" s="68" t="str">
        <f t="shared" si="24"/>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IF(COUNTRY_INFO!$T$9:$T$1000="MDA2 (DEC+ALB)", COUNTRY_INFO!$T$9:$T$1000, " ")</f>
        <v xml:space="preserve"> </v>
      </c>
      <c r="E109" s="127"/>
      <c r="F109" s="14"/>
      <c r="G109" s="14"/>
      <c r="H109" s="14"/>
      <c r="I109" s="11">
        <f t="shared" si="19"/>
        <v>0</v>
      </c>
      <c r="J109" s="2"/>
      <c r="K109" s="22"/>
      <c r="L109" s="22"/>
      <c r="M109" s="14">
        <f t="shared" si="20"/>
        <v>0</v>
      </c>
      <c r="N109" s="68" t="str">
        <f t="shared" si="21"/>
        <v xml:space="preserve"> </v>
      </c>
      <c r="O109" s="68" t="str">
        <f t="shared" si="22"/>
        <v xml:space="preserve"> </v>
      </c>
      <c r="P109" s="68" t="str">
        <f t="shared" si="23"/>
        <v xml:space="preserve"> </v>
      </c>
      <c r="Q109" s="68" t="str">
        <f t="shared" si="24"/>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IF(COUNTRY_INFO!$T$9:$T$1000="MDA2 (DEC+ALB)", COUNTRY_INFO!$T$9:$T$1000, " ")</f>
        <v xml:space="preserve"> </v>
      </c>
      <c r="E110" s="127"/>
      <c r="F110" s="14"/>
      <c r="G110" s="14"/>
      <c r="H110" s="14"/>
      <c r="I110" s="11">
        <f t="shared" si="19"/>
        <v>0</v>
      </c>
      <c r="J110" s="2"/>
      <c r="K110" s="22"/>
      <c r="L110" s="22"/>
      <c r="M110" s="14">
        <f t="shared" si="20"/>
        <v>0</v>
      </c>
      <c r="N110" s="68" t="str">
        <f t="shared" si="21"/>
        <v xml:space="preserve"> </v>
      </c>
      <c r="O110" s="68" t="str">
        <f t="shared" si="22"/>
        <v xml:space="preserve"> </v>
      </c>
      <c r="P110" s="68" t="str">
        <f t="shared" si="23"/>
        <v xml:space="preserve"> </v>
      </c>
      <c r="Q110" s="68" t="str">
        <f t="shared" si="24"/>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IF(COUNTRY_INFO!$T$9:$T$1000="MDA2 (DEC+ALB)", COUNTRY_INFO!$T$9:$T$1000, " ")</f>
        <v xml:space="preserve"> </v>
      </c>
      <c r="E111" s="127"/>
      <c r="F111" s="14"/>
      <c r="G111" s="14"/>
      <c r="H111" s="14"/>
      <c r="I111" s="11">
        <f t="shared" si="19"/>
        <v>0</v>
      </c>
      <c r="J111" s="2"/>
      <c r="K111" s="22"/>
      <c r="L111" s="22"/>
      <c r="M111" s="14">
        <f t="shared" si="20"/>
        <v>0</v>
      </c>
      <c r="N111" s="68" t="str">
        <f t="shared" si="21"/>
        <v xml:space="preserve"> </v>
      </c>
      <c r="O111" s="68" t="str">
        <f t="shared" si="22"/>
        <v xml:space="preserve"> </v>
      </c>
      <c r="P111" s="68" t="str">
        <f t="shared" si="23"/>
        <v xml:space="preserve"> </v>
      </c>
      <c r="Q111" s="68" t="str">
        <f t="shared" si="24"/>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IF(COUNTRY_INFO!$T$9:$T$1000="MDA2 (DEC+ALB)", COUNTRY_INFO!$T$9:$T$1000, " ")</f>
        <v xml:space="preserve"> </v>
      </c>
      <c r="E112" s="127"/>
      <c r="F112" s="14"/>
      <c r="G112" s="14"/>
      <c r="H112" s="14"/>
      <c r="I112" s="11">
        <f t="shared" si="19"/>
        <v>0</v>
      </c>
      <c r="J112" s="2"/>
      <c r="K112" s="22"/>
      <c r="L112" s="22"/>
      <c r="M112" s="14">
        <f t="shared" si="20"/>
        <v>0</v>
      </c>
      <c r="N112" s="68" t="str">
        <f t="shared" si="21"/>
        <v xml:space="preserve"> </v>
      </c>
      <c r="O112" s="68" t="str">
        <f t="shared" si="22"/>
        <v xml:space="preserve"> </v>
      </c>
      <c r="P112" s="68" t="str">
        <f t="shared" si="23"/>
        <v xml:space="preserve"> </v>
      </c>
      <c r="Q112" s="68" t="str">
        <f t="shared" si="24"/>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IF(COUNTRY_INFO!$T$9:$T$1000="MDA2 (DEC+ALB)", COUNTRY_INFO!$T$9:$T$1000, " ")</f>
        <v xml:space="preserve"> </v>
      </c>
      <c r="E113" s="127"/>
      <c r="F113" s="14"/>
      <c r="G113" s="14"/>
      <c r="H113" s="14"/>
      <c r="I113" s="11">
        <f t="shared" si="19"/>
        <v>0</v>
      </c>
      <c r="J113" s="2"/>
      <c r="K113" s="22"/>
      <c r="L113" s="22"/>
      <c r="M113" s="14">
        <f t="shared" si="20"/>
        <v>0</v>
      </c>
      <c r="N113" s="68" t="str">
        <f t="shared" si="21"/>
        <v xml:space="preserve"> </v>
      </c>
      <c r="O113" s="68" t="str">
        <f t="shared" si="22"/>
        <v xml:space="preserve"> </v>
      </c>
      <c r="P113" s="68" t="str">
        <f t="shared" si="23"/>
        <v xml:space="preserve"> </v>
      </c>
      <c r="Q113" s="68" t="str">
        <f t="shared" si="24"/>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IF(COUNTRY_INFO!$T$9:$T$1000="MDA2 (DEC+ALB)", COUNTRY_INFO!$T$9:$T$1000, " ")</f>
        <v xml:space="preserve"> </v>
      </c>
      <c r="E114" s="127"/>
      <c r="F114" s="14"/>
      <c r="G114" s="14"/>
      <c r="H114" s="14"/>
      <c r="I114" s="11">
        <f t="shared" si="19"/>
        <v>0</v>
      </c>
      <c r="J114" s="2"/>
      <c r="K114" s="22"/>
      <c r="L114" s="22"/>
      <c r="M114" s="14">
        <f t="shared" si="20"/>
        <v>0</v>
      </c>
      <c r="N114" s="68" t="str">
        <f t="shared" si="21"/>
        <v xml:space="preserve"> </v>
      </c>
      <c r="O114" s="68" t="str">
        <f t="shared" si="22"/>
        <v xml:space="preserve"> </v>
      </c>
      <c r="P114" s="68" t="str">
        <f t="shared" si="23"/>
        <v xml:space="preserve"> </v>
      </c>
      <c r="Q114" s="68" t="str">
        <f t="shared" si="24"/>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IF(COUNTRY_INFO!$T$9:$T$1000="MDA2 (DEC+ALB)", COUNTRY_INFO!$T$9:$T$1000, " ")</f>
        <v xml:space="preserve"> </v>
      </c>
      <c r="E115" s="127"/>
      <c r="F115" s="14"/>
      <c r="G115" s="14"/>
      <c r="H115" s="14"/>
      <c r="I115" s="11">
        <f t="shared" si="19"/>
        <v>0</v>
      </c>
      <c r="J115" s="2"/>
      <c r="K115" s="22"/>
      <c r="L115" s="22"/>
      <c r="M115" s="14">
        <f t="shared" si="20"/>
        <v>0</v>
      </c>
      <c r="N115" s="68" t="str">
        <f t="shared" si="21"/>
        <v xml:space="preserve"> </v>
      </c>
      <c r="O115" s="68" t="str">
        <f t="shared" si="22"/>
        <v xml:space="preserve"> </v>
      </c>
      <c r="P115" s="68" t="str">
        <f t="shared" si="23"/>
        <v xml:space="preserve"> </v>
      </c>
      <c r="Q115" s="68" t="str">
        <f t="shared" si="24"/>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IF(COUNTRY_INFO!$T$9:$T$1000="MDA2 (DEC+ALB)", COUNTRY_INFO!$T$9:$T$1000, " ")</f>
        <v xml:space="preserve"> </v>
      </c>
      <c r="E116" s="127"/>
      <c r="F116" s="14"/>
      <c r="G116" s="14"/>
      <c r="H116" s="14"/>
      <c r="I116" s="11">
        <f t="shared" si="19"/>
        <v>0</v>
      </c>
      <c r="J116" s="2"/>
      <c r="K116" s="22"/>
      <c r="L116" s="22"/>
      <c r="M116" s="14">
        <f t="shared" si="20"/>
        <v>0</v>
      </c>
      <c r="N116" s="68" t="str">
        <f t="shared" si="21"/>
        <v xml:space="preserve"> </v>
      </c>
      <c r="O116" s="68" t="str">
        <f t="shared" si="22"/>
        <v xml:space="preserve"> </v>
      </c>
      <c r="P116" s="68" t="str">
        <f t="shared" si="23"/>
        <v xml:space="preserve"> </v>
      </c>
      <c r="Q116" s="68" t="str">
        <f t="shared" si="24"/>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IF(COUNTRY_INFO!$T$9:$T$1000="MDA2 (DEC+ALB)", COUNTRY_INFO!$T$9:$T$1000, " ")</f>
        <v xml:space="preserve"> </v>
      </c>
      <c r="E117" s="127"/>
      <c r="F117" s="14"/>
      <c r="G117" s="14"/>
      <c r="H117" s="14"/>
      <c r="I117" s="11">
        <f t="shared" si="19"/>
        <v>0</v>
      </c>
      <c r="J117" s="2"/>
      <c r="K117" s="22"/>
      <c r="L117" s="22"/>
      <c r="M117" s="14">
        <f t="shared" si="20"/>
        <v>0</v>
      </c>
      <c r="N117" s="68" t="str">
        <f t="shared" si="21"/>
        <v xml:space="preserve"> </v>
      </c>
      <c r="O117" s="68" t="str">
        <f t="shared" si="22"/>
        <v xml:space="preserve"> </v>
      </c>
      <c r="P117" s="68" t="str">
        <f t="shared" si="23"/>
        <v xml:space="preserve"> </v>
      </c>
      <c r="Q117" s="68" t="str">
        <f t="shared" si="24"/>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IF(COUNTRY_INFO!$T$9:$T$1000="MDA2 (DEC+ALB)", COUNTRY_INFO!$T$9:$T$1000, " ")</f>
        <v xml:space="preserve"> </v>
      </c>
      <c r="E118" s="127"/>
      <c r="F118" s="14"/>
      <c r="G118" s="14"/>
      <c r="H118" s="14"/>
      <c r="I118" s="11">
        <f t="shared" si="19"/>
        <v>0</v>
      </c>
      <c r="J118" s="2"/>
      <c r="K118" s="22"/>
      <c r="L118" s="22"/>
      <c r="M118" s="14">
        <f t="shared" si="20"/>
        <v>0</v>
      </c>
      <c r="N118" s="68" t="str">
        <f t="shared" si="21"/>
        <v xml:space="preserve"> </v>
      </c>
      <c r="O118" s="68" t="str">
        <f t="shared" si="22"/>
        <v xml:space="preserve"> </v>
      </c>
      <c r="P118" s="68" t="str">
        <f t="shared" si="23"/>
        <v xml:space="preserve"> </v>
      </c>
      <c r="Q118" s="68" t="str">
        <f t="shared" si="24"/>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IF(COUNTRY_INFO!$T$9:$T$1000="MDA2 (DEC+ALB)", COUNTRY_INFO!$T$9:$T$1000, " ")</f>
        <v xml:space="preserve"> </v>
      </c>
      <c r="E119" s="127"/>
      <c r="F119" s="14"/>
      <c r="G119" s="14"/>
      <c r="H119" s="14"/>
      <c r="I119" s="11">
        <f t="shared" si="19"/>
        <v>0</v>
      </c>
      <c r="J119" s="2"/>
      <c r="K119" s="22"/>
      <c r="L119" s="22"/>
      <c r="M119" s="14">
        <f t="shared" si="20"/>
        <v>0</v>
      </c>
      <c r="N119" s="68" t="str">
        <f t="shared" si="21"/>
        <v xml:space="preserve"> </v>
      </c>
      <c r="O119" s="68" t="str">
        <f t="shared" si="22"/>
        <v xml:space="preserve"> </v>
      </c>
      <c r="P119" s="68" t="str">
        <f t="shared" si="23"/>
        <v xml:space="preserve"> </v>
      </c>
      <c r="Q119" s="68" t="str">
        <f t="shared" si="24"/>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IF(COUNTRY_INFO!$T$9:$T$1000="MDA2 (DEC+ALB)", COUNTRY_INFO!$T$9:$T$1000, " ")</f>
        <v xml:space="preserve"> </v>
      </c>
      <c r="E120" s="127"/>
      <c r="F120" s="14"/>
      <c r="G120" s="14"/>
      <c r="H120" s="14"/>
      <c r="I120" s="11">
        <f t="shared" si="19"/>
        <v>0</v>
      </c>
      <c r="J120" s="2"/>
      <c r="K120" s="22"/>
      <c r="L120" s="22"/>
      <c r="M120" s="14">
        <f t="shared" si="20"/>
        <v>0</v>
      </c>
      <c r="N120" s="68" t="str">
        <f t="shared" si="21"/>
        <v xml:space="preserve"> </v>
      </c>
      <c r="O120" s="68" t="str">
        <f t="shared" si="22"/>
        <v xml:space="preserve"> </v>
      </c>
      <c r="P120" s="68" t="str">
        <f t="shared" si="23"/>
        <v xml:space="preserve"> </v>
      </c>
      <c r="Q120" s="68" t="str">
        <f t="shared" si="24"/>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IF(COUNTRY_INFO!$T$9:$T$1000="MDA2 (DEC+ALB)", COUNTRY_INFO!$T$9:$T$1000, " ")</f>
        <v xml:space="preserve"> </v>
      </c>
      <c r="E121" s="127"/>
      <c r="F121" s="14"/>
      <c r="G121" s="14"/>
      <c r="H121" s="14"/>
      <c r="I121" s="11">
        <f t="shared" si="19"/>
        <v>0</v>
      </c>
      <c r="J121" s="2"/>
      <c r="K121" s="22"/>
      <c r="L121" s="22"/>
      <c r="M121" s="14">
        <f t="shared" si="20"/>
        <v>0</v>
      </c>
      <c r="N121" s="68" t="str">
        <f t="shared" si="21"/>
        <v xml:space="preserve"> </v>
      </c>
      <c r="O121" s="68" t="str">
        <f t="shared" si="22"/>
        <v xml:space="preserve"> </v>
      </c>
      <c r="P121" s="68" t="str">
        <f t="shared" si="23"/>
        <v xml:space="preserve"> </v>
      </c>
      <c r="Q121" s="68" t="str">
        <f t="shared" si="24"/>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IF(COUNTRY_INFO!$T$9:$T$1000="MDA2 (DEC+ALB)", COUNTRY_INFO!$T$9:$T$1000, " ")</f>
        <v xml:space="preserve"> </v>
      </c>
      <c r="E122" s="127"/>
      <c r="F122" s="14"/>
      <c r="G122" s="14"/>
      <c r="H122" s="14"/>
      <c r="I122" s="11">
        <f t="shared" si="19"/>
        <v>0</v>
      </c>
      <c r="J122" s="2"/>
      <c r="K122" s="22"/>
      <c r="L122" s="22"/>
      <c r="M122" s="14">
        <f t="shared" si="20"/>
        <v>0</v>
      </c>
      <c r="N122" s="68" t="str">
        <f t="shared" si="21"/>
        <v xml:space="preserve"> </v>
      </c>
      <c r="O122" s="68" t="str">
        <f t="shared" si="22"/>
        <v xml:space="preserve"> </v>
      </c>
      <c r="P122" s="68" t="str">
        <f t="shared" si="23"/>
        <v xml:space="preserve"> </v>
      </c>
      <c r="Q122" s="68" t="str">
        <f t="shared" si="24"/>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IF(COUNTRY_INFO!$T$9:$T$1000="MDA2 (DEC+ALB)", COUNTRY_INFO!$T$9:$T$1000, " ")</f>
        <v xml:space="preserve"> </v>
      </c>
      <c r="E123" s="127"/>
      <c r="F123" s="14"/>
      <c r="G123" s="14"/>
      <c r="H123" s="14"/>
      <c r="I123" s="11">
        <f t="shared" si="19"/>
        <v>0</v>
      </c>
      <c r="J123" s="2"/>
      <c r="K123" s="22"/>
      <c r="L123" s="22"/>
      <c r="M123" s="14">
        <f t="shared" si="20"/>
        <v>0</v>
      </c>
      <c r="N123" s="68" t="str">
        <f t="shared" si="21"/>
        <v xml:space="preserve"> </v>
      </c>
      <c r="O123" s="68" t="str">
        <f t="shared" si="22"/>
        <v xml:space="preserve"> </v>
      </c>
      <c r="P123" s="68" t="str">
        <f t="shared" si="23"/>
        <v xml:space="preserve"> </v>
      </c>
      <c r="Q123" s="68" t="str">
        <f t="shared" si="24"/>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IF(COUNTRY_INFO!$T$9:$T$1000="MDA2 (DEC+ALB)", COUNTRY_INFO!$T$9:$T$1000, " ")</f>
        <v xml:space="preserve"> </v>
      </c>
      <c r="E124" s="127"/>
      <c r="F124" s="14"/>
      <c r="G124" s="14"/>
      <c r="H124" s="14"/>
      <c r="I124" s="11">
        <f t="shared" si="19"/>
        <v>0</v>
      </c>
      <c r="J124" s="2"/>
      <c r="K124" s="22"/>
      <c r="L124" s="22"/>
      <c r="M124" s="14">
        <f t="shared" si="20"/>
        <v>0</v>
      </c>
      <c r="N124" s="68" t="str">
        <f t="shared" si="21"/>
        <v xml:space="preserve"> </v>
      </c>
      <c r="O124" s="68" t="str">
        <f t="shared" si="22"/>
        <v xml:space="preserve"> </v>
      </c>
      <c r="P124" s="68" t="str">
        <f t="shared" si="23"/>
        <v xml:space="preserve"> </v>
      </c>
      <c r="Q124" s="68" t="str">
        <f t="shared" si="24"/>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IF(COUNTRY_INFO!$T$9:$T$1000="MDA2 (DEC+ALB)", COUNTRY_INFO!$T$9:$T$1000, " ")</f>
        <v xml:space="preserve"> </v>
      </c>
      <c r="E125" s="127"/>
      <c r="F125" s="14"/>
      <c r="G125" s="14"/>
      <c r="H125" s="14"/>
      <c r="I125" s="11">
        <f t="shared" si="19"/>
        <v>0</v>
      </c>
      <c r="J125" s="2"/>
      <c r="K125" s="22"/>
      <c r="L125" s="22"/>
      <c r="M125" s="14">
        <f t="shared" si="20"/>
        <v>0</v>
      </c>
      <c r="N125" s="68" t="str">
        <f t="shared" si="21"/>
        <v xml:space="preserve"> </v>
      </c>
      <c r="O125" s="68" t="str">
        <f t="shared" si="22"/>
        <v xml:space="preserve"> </v>
      </c>
      <c r="P125" s="68" t="str">
        <f t="shared" si="23"/>
        <v xml:space="preserve"> </v>
      </c>
      <c r="Q125" s="68" t="str">
        <f t="shared" si="24"/>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IF(COUNTRY_INFO!$T$9:$T$1000="MDA2 (DEC+ALB)", COUNTRY_INFO!$T$9:$T$1000, " ")</f>
        <v xml:space="preserve"> </v>
      </c>
      <c r="E126" s="127"/>
      <c r="F126" s="14"/>
      <c r="G126" s="14"/>
      <c r="H126" s="14"/>
      <c r="I126" s="11">
        <f t="shared" si="19"/>
        <v>0</v>
      </c>
      <c r="J126" s="2"/>
      <c r="K126" s="22"/>
      <c r="L126" s="22"/>
      <c r="M126" s="14">
        <f t="shared" si="20"/>
        <v>0</v>
      </c>
      <c r="N126" s="68" t="str">
        <f t="shared" si="21"/>
        <v xml:space="preserve"> </v>
      </c>
      <c r="O126" s="68" t="str">
        <f t="shared" si="22"/>
        <v xml:space="preserve"> </v>
      </c>
      <c r="P126" s="68" t="str">
        <f t="shared" si="23"/>
        <v xml:space="preserve"> </v>
      </c>
      <c r="Q126" s="68" t="str">
        <f t="shared" si="24"/>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IF(COUNTRY_INFO!$T$9:$T$1000="MDA2 (DEC+ALB)", COUNTRY_INFO!$T$9:$T$1000, " ")</f>
        <v xml:space="preserve"> </v>
      </c>
      <c r="E127" s="127"/>
      <c r="F127" s="14"/>
      <c r="G127" s="14"/>
      <c r="H127" s="14"/>
      <c r="I127" s="11">
        <f t="shared" si="19"/>
        <v>0</v>
      </c>
      <c r="J127" s="2"/>
      <c r="K127" s="22"/>
      <c r="L127" s="22"/>
      <c r="M127" s="14">
        <f t="shared" si="20"/>
        <v>0</v>
      </c>
      <c r="N127" s="68" t="str">
        <f t="shared" si="21"/>
        <v xml:space="preserve"> </v>
      </c>
      <c r="O127" s="68" t="str">
        <f t="shared" si="22"/>
        <v xml:space="preserve"> </v>
      </c>
      <c r="P127" s="68" t="str">
        <f t="shared" si="23"/>
        <v xml:space="preserve"> </v>
      </c>
      <c r="Q127" s="68" t="str">
        <f t="shared" si="24"/>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IF(COUNTRY_INFO!$T$9:$T$1000="MDA2 (DEC+ALB)", COUNTRY_INFO!$T$9:$T$1000, " ")</f>
        <v xml:space="preserve"> </v>
      </c>
      <c r="E128" s="127"/>
      <c r="F128" s="14"/>
      <c r="G128" s="14"/>
      <c r="H128" s="14"/>
      <c r="I128" s="11">
        <f t="shared" si="19"/>
        <v>0</v>
      </c>
      <c r="J128" s="2"/>
      <c r="K128" s="22"/>
      <c r="L128" s="22"/>
      <c r="M128" s="14">
        <f t="shared" si="20"/>
        <v>0</v>
      </c>
      <c r="N128" s="68" t="str">
        <f t="shared" si="21"/>
        <v xml:space="preserve"> </v>
      </c>
      <c r="O128" s="68" t="str">
        <f t="shared" si="22"/>
        <v xml:space="preserve"> </v>
      </c>
      <c r="P128" s="68" t="str">
        <f t="shared" si="23"/>
        <v xml:space="preserve"> </v>
      </c>
      <c r="Q128" s="68" t="str">
        <f t="shared" si="24"/>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IF(COUNTRY_INFO!$T$9:$T$1000="MDA2 (DEC+ALB)", COUNTRY_INFO!$T$9:$T$1000, " ")</f>
        <v xml:space="preserve"> </v>
      </c>
      <c r="E129" s="127"/>
      <c r="F129" s="14"/>
      <c r="G129" s="14"/>
      <c r="H129" s="14"/>
      <c r="I129" s="11">
        <f t="shared" si="19"/>
        <v>0</v>
      </c>
      <c r="J129" s="2"/>
      <c r="K129" s="22"/>
      <c r="L129" s="22"/>
      <c r="M129" s="14">
        <f t="shared" si="20"/>
        <v>0</v>
      </c>
      <c r="N129" s="68" t="str">
        <f t="shared" si="21"/>
        <v xml:space="preserve"> </v>
      </c>
      <c r="O129" s="68" t="str">
        <f t="shared" si="22"/>
        <v xml:space="preserve"> </v>
      </c>
      <c r="P129" s="68" t="str">
        <f t="shared" si="23"/>
        <v xml:space="preserve"> </v>
      </c>
      <c r="Q129" s="68" t="str">
        <f t="shared" si="24"/>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IF(COUNTRY_INFO!$T$9:$T$1000="MDA2 (DEC+ALB)", COUNTRY_INFO!$T$9:$T$1000, " ")</f>
        <v xml:space="preserve"> </v>
      </c>
      <c r="E130" s="127"/>
      <c r="F130" s="14"/>
      <c r="G130" s="14"/>
      <c r="H130" s="14"/>
      <c r="I130" s="11">
        <f t="shared" si="19"/>
        <v>0</v>
      </c>
      <c r="J130" s="2"/>
      <c r="K130" s="22"/>
      <c r="L130" s="22"/>
      <c r="M130" s="14">
        <f t="shared" si="20"/>
        <v>0</v>
      </c>
      <c r="N130" s="68" t="str">
        <f t="shared" si="21"/>
        <v xml:space="preserve"> </v>
      </c>
      <c r="O130" s="68" t="str">
        <f t="shared" si="22"/>
        <v xml:space="preserve"> </v>
      </c>
      <c r="P130" s="68" t="str">
        <f t="shared" si="23"/>
        <v xml:space="preserve"> </v>
      </c>
      <c r="Q130" s="68" t="str">
        <f t="shared" si="24"/>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IF(COUNTRY_INFO!$T$9:$T$1000="MDA2 (DEC+ALB)", COUNTRY_INFO!$T$9:$T$1000, " ")</f>
        <v xml:space="preserve"> </v>
      </c>
      <c r="E131" s="127"/>
      <c r="F131" s="14"/>
      <c r="G131" s="14"/>
      <c r="H131" s="14"/>
      <c r="I131" s="11">
        <f t="shared" si="19"/>
        <v>0</v>
      </c>
      <c r="J131" s="2"/>
      <c r="K131" s="22"/>
      <c r="L131" s="22"/>
      <c r="M131" s="14">
        <f t="shared" si="20"/>
        <v>0</v>
      </c>
      <c r="N131" s="68" t="str">
        <f t="shared" si="21"/>
        <v xml:space="preserve"> </v>
      </c>
      <c r="O131" s="68" t="str">
        <f t="shared" si="22"/>
        <v xml:space="preserve"> </v>
      </c>
      <c r="P131" s="68" t="str">
        <f t="shared" si="23"/>
        <v xml:space="preserve"> </v>
      </c>
      <c r="Q131" s="68" t="str">
        <f t="shared" si="24"/>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IF(COUNTRY_INFO!$T$9:$T$1000="MDA2 (DEC+ALB)", COUNTRY_INFO!$T$9:$T$1000, " ")</f>
        <v xml:space="preserve"> </v>
      </c>
      <c r="E132" s="127"/>
      <c r="F132" s="14"/>
      <c r="G132" s="14"/>
      <c r="H132" s="14"/>
      <c r="I132" s="11">
        <f t="shared" si="19"/>
        <v>0</v>
      </c>
      <c r="J132" s="2"/>
      <c r="K132" s="22"/>
      <c r="L132" s="22"/>
      <c r="M132" s="14">
        <f t="shared" si="20"/>
        <v>0</v>
      </c>
      <c r="N132" s="68" t="str">
        <f t="shared" si="21"/>
        <v xml:space="preserve"> </v>
      </c>
      <c r="O132" s="68" t="str">
        <f t="shared" si="22"/>
        <v xml:space="preserve"> </v>
      </c>
      <c r="P132" s="68" t="str">
        <f t="shared" si="23"/>
        <v xml:space="preserve"> </v>
      </c>
      <c r="Q132" s="68" t="str">
        <f t="shared" si="24"/>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IF(COUNTRY_INFO!$T$9:$T$1000="MDA2 (DEC+ALB)", COUNTRY_INFO!$T$9:$T$1000, " ")</f>
        <v xml:space="preserve"> </v>
      </c>
      <c r="E133" s="127"/>
      <c r="F133" s="14"/>
      <c r="G133" s="14"/>
      <c r="H133" s="14"/>
      <c r="I133" s="11">
        <f t="shared" si="19"/>
        <v>0</v>
      </c>
      <c r="J133" s="2"/>
      <c r="K133" s="22"/>
      <c r="L133" s="22"/>
      <c r="M133" s="14">
        <f t="shared" si="20"/>
        <v>0</v>
      </c>
      <c r="N133" s="68" t="str">
        <f t="shared" si="21"/>
        <v xml:space="preserve"> </v>
      </c>
      <c r="O133" s="68" t="str">
        <f t="shared" si="22"/>
        <v xml:space="preserve"> </v>
      </c>
      <c r="P133" s="68" t="str">
        <f t="shared" si="23"/>
        <v xml:space="preserve"> </v>
      </c>
      <c r="Q133" s="68" t="str">
        <f t="shared" si="24"/>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IF(COUNTRY_INFO!$T$9:$T$1000="MDA2 (DEC+ALB)", COUNTRY_INFO!$T$9:$T$1000, " ")</f>
        <v xml:space="preserve"> </v>
      </c>
      <c r="E134" s="127"/>
      <c r="F134" s="14"/>
      <c r="G134" s="14"/>
      <c r="H134" s="14"/>
      <c r="I134" s="11">
        <f t="shared" si="19"/>
        <v>0</v>
      </c>
      <c r="J134" s="2"/>
      <c r="K134" s="22"/>
      <c r="L134" s="22"/>
      <c r="M134" s="14">
        <f t="shared" si="20"/>
        <v>0</v>
      </c>
      <c r="N134" s="68" t="str">
        <f t="shared" si="21"/>
        <v xml:space="preserve"> </v>
      </c>
      <c r="O134" s="68" t="str">
        <f t="shared" si="22"/>
        <v xml:space="preserve"> </v>
      </c>
      <c r="P134" s="68" t="str">
        <f t="shared" si="23"/>
        <v xml:space="preserve"> </v>
      </c>
      <c r="Q134" s="68" t="str">
        <f t="shared" si="24"/>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IF(COUNTRY_INFO!$T$9:$T$1000="MDA2 (DEC+ALB)", COUNTRY_INFO!$T$9:$T$1000, " ")</f>
        <v xml:space="preserve"> </v>
      </c>
      <c r="E135" s="127"/>
      <c r="F135" s="14"/>
      <c r="G135" s="14"/>
      <c r="H135" s="14"/>
      <c r="I135" s="11">
        <f t="shared" si="19"/>
        <v>0</v>
      </c>
      <c r="J135" s="2"/>
      <c r="K135" s="22"/>
      <c r="L135" s="22"/>
      <c r="M135" s="14">
        <f t="shared" si="20"/>
        <v>0</v>
      </c>
      <c r="N135" s="68" t="str">
        <f t="shared" si="21"/>
        <v xml:space="preserve"> </v>
      </c>
      <c r="O135" s="68" t="str">
        <f t="shared" si="22"/>
        <v xml:space="preserve"> </v>
      </c>
      <c r="P135" s="68" t="str">
        <f t="shared" si="23"/>
        <v xml:space="preserve"> </v>
      </c>
      <c r="Q135" s="68" t="str">
        <f t="shared" si="24"/>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IF(COUNTRY_INFO!$T$9:$T$1000="MDA2 (DEC+ALB)", COUNTRY_INFO!$T$9:$T$1000, " ")</f>
        <v xml:space="preserve"> </v>
      </c>
      <c r="E136" s="127"/>
      <c r="F136" s="14"/>
      <c r="G136" s="14"/>
      <c r="H136" s="14"/>
      <c r="I136" s="11">
        <f t="shared" si="19"/>
        <v>0</v>
      </c>
      <c r="J136" s="2"/>
      <c r="K136" s="22"/>
      <c r="L136" s="22"/>
      <c r="M136" s="14">
        <f t="shared" si="20"/>
        <v>0</v>
      </c>
      <c r="N136" s="68" t="str">
        <f t="shared" si="21"/>
        <v xml:space="preserve"> </v>
      </c>
      <c r="O136" s="68" t="str">
        <f t="shared" si="22"/>
        <v xml:space="preserve"> </v>
      </c>
      <c r="P136" s="68" t="str">
        <f t="shared" si="23"/>
        <v xml:space="preserve"> </v>
      </c>
      <c r="Q136" s="68" t="str">
        <f t="shared" si="24"/>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IF(COUNTRY_INFO!$T$9:$T$1000="MDA2 (DEC+ALB)", COUNTRY_INFO!$T$9:$T$1000, " ")</f>
        <v xml:space="preserve"> </v>
      </c>
      <c r="E137" s="127"/>
      <c r="F137" s="14"/>
      <c r="G137" s="14"/>
      <c r="H137" s="14"/>
      <c r="I137" s="11">
        <f t="shared" ref="I137:I168" si="25">SUM(F137:H137)</f>
        <v>0</v>
      </c>
      <c r="J137" s="2"/>
      <c r="K137" s="22"/>
      <c r="L137" s="22"/>
      <c r="M137" s="14">
        <f t="shared" ref="M137:M168" si="26">SUM(J137:L137)</f>
        <v>0</v>
      </c>
      <c r="N137" s="68" t="str">
        <f t="shared" ref="N137:N169" si="27">IF(F137&lt;&gt;0, IF(J137/F137*100=0, "-", J137/F137*100), " ")</f>
        <v xml:space="preserve"> </v>
      </c>
      <c r="O137" s="68" t="str">
        <f t="shared" ref="O137:O169" si="28">IF(G137&lt;&gt;0, IF(K137/G137*100=0, "-", K137/G137*100), " ")</f>
        <v xml:space="preserve"> </v>
      </c>
      <c r="P137" s="68" t="str">
        <f t="shared" ref="P137:P169" si="29">IF(H137&lt;&gt;0, IF(L137/H137*100=0, "-", L137/H137*100), " ")</f>
        <v xml:space="preserve"> </v>
      </c>
      <c r="Q137" s="68" t="str">
        <f t="shared" ref="Q137:Q169" si="30">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IF(COUNTRY_INFO!$T$9:$T$1000="MDA2 (DEC+ALB)", COUNTRY_INFO!$T$9:$T$1000, " ")</f>
        <v xml:space="preserve"> </v>
      </c>
      <c r="E138" s="127"/>
      <c r="F138" s="14"/>
      <c r="G138" s="14"/>
      <c r="H138" s="14"/>
      <c r="I138" s="11">
        <f t="shared" si="25"/>
        <v>0</v>
      </c>
      <c r="J138" s="2"/>
      <c r="K138" s="22"/>
      <c r="L138" s="22"/>
      <c r="M138" s="14">
        <f t="shared" si="26"/>
        <v>0</v>
      </c>
      <c r="N138" s="68" t="str">
        <f t="shared" si="27"/>
        <v xml:space="preserve"> </v>
      </c>
      <c r="O138" s="68" t="str">
        <f t="shared" si="28"/>
        <v xml:space="preserve"> </v>
      </c>
      <c r="P138" s="68" t="str">
        <f t="shared" si="29"/>
        <v xml:space="preserve"> </v>
      </c>
      <c r="Q138" s="68" t="str">
        <f t="shared" si="30"/>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IF(COUNTRY_INFO!$T$9:$T$1000="MDA2 (DEC+ALB)", COUNTRY_INFO!$T$9:$T$1000, " ")</f>
        <v xml:space="preserve"> </v>
      </c>
      <c r="E139" s="127"/>
      <c r="F139" s="14"/>
      <c r="G139" s="14"/>
      <c r="H139" s="14"/>
      <c r="I139" s="11">
        <f t="shared" si="25"/>
        <v>0</v>
      </c>
      <c r="J139" s="2"/>
      <c r="K139" s="22"/>
      <c r="L139" s="22"/>
      <c r="M139" s="14">
        <f t="shared" si="26"/>
        <v>0</v>
      </c>
      <c r="N139" s="68" t="str">
        <f t="shared" si="27"/>
        <v xml:space="preserve"> </v>
      </c>
      <c r="O139" s="68" t="str">
        <f t="shared" si="28"/>
        <v xml:space="preserve"> </v>
      </c>
      <c r="P139" s="68" t="str">
        <f t="shared" si="29"/>
        <v xml:space="preserve"> </v>
      </c>
      <c r="Q139" s="68" t="str">
        <f t="shared" si="30"/>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IF(COUNTRY_INFO!$T$9:$T$1000="MDA2 (DEC+ALB)", COUNTRY_INFO!$T$9:$T$1000, " ")</f>
        <v xml:space="preserve"> </v>
      </c>
      <c r="E140" s="127"/>
      <c r="F140" s="14"/>
      <c r="G140" s="14"/>
      <c r="H140" s="14"/>
      <c r="I140" s="11">
        <f t="shared" si="25"/>
        <v>0</v>
      </c>
      <c r="J140" s="2"/>
      <c r="K140" s="22"/>
      <c r="L140" s="22"/>
      <c r="M140" s="14">
        <f t="shared" si="26"/>
        <v>0</v>
      </c>
      <c r="N140" s="68" t="str">
        <f t="shared" si="27"/>
        <v xml:space="preserve"> </v>
      </c>
      <c r="O140" s="68" t="str">
        <f t="shared" si="28"/>
        <v xml:space="preserve"> </v>
      </c>
      <c r="P140" s="68" t="str">
        <f t="shared" si="29"/>
        <v xml:space="preserve"> </v>
      </c>
      <c r="Q140" s="68" t="str">
        <f t="shared" si="30"/>
        <v xml:space="preserve"> </v>
      </c>
    </row>
    <row r="141" spans="1:17" x14ac:dyDescent="0.25">
      <c r="A141" s="10" t="str">
        <f>IF(COUNTRY_INFO!A141=0," ",COUNTRY_INFO!A141)</f>
        <v>Angola</v>
      </c>
      <c r="B141" s="10" t="str">
        <f>IF(COUNTRY_INFO!B141=0," ",COUNTRY_INFO!B141)</f>
        <v>MOXICO</v>
      </c>
      <c r="C141" s="10" t="str">
        <f>IF(COUNTRY_INFO!C141=0," ",COUNTRY_INFO!C141)</f>
        <v>CAMEIA</v>
      </c>
      <c r="D141" s="11" t="str">
        <f>IF(COUNTRY_INFO!$T$9:$T$1000="MDA2 (DEC+ALB)", COUNTRY_INFO!$T$9:$T$1000, " ")</f>
        <v xml:space="preserve"> </v>
      </c>
      <c r="E141" s="127"/>
      <c r="F141" s="14"/>
      <c r="G141" s="14"/>
      <c r="H141" s="14"/>
      <c r="I141" s="11">
        <f t="shared" si="25"/>
        <v>0</v>
      </c>
      <c r="J141" s="2"/>
      <c r="K141" s="22"/>
      <c r="L141" s="22"/>
      <c r="M141" s="14">
        <f t="shared" si="26"/>
        <v>0</v>
      </c>
      <c r="N141" s="68" t="str">
        <f t="shared" si="27"/>
        <v xml:space="preserve"> </v>
      </c>
      <c r="O141" s="68" t="str">
        <f t="shared" si="28"/>
        <v xml:space="preserve"> </v>
      </c>
      <c r="P141" s="68" t="str">
        <f t="shared" si="29"/>
        <v xml:space="preserve"> </v>
      </c>
      <c r="Q141" s="68" t="str">
        <f t="shared" si="30"/>
        <v xml:space="preserve"> </v>
      </c>
    </row>
    <row r="142" spans="1:17" x14ac:dyDescent="0.25">
      <c r="A142" s="10" t="str">
        <f>IF(COUNTRY_INFO!A142=0," ",COUNTRY_INFO!A142)</f>
        <v>Angola</v>
      </c>
      <c r="B142" s="10" t="str">
        <f>IF(COUNTRY_INFO!B142=0," ",COUNTRY_INFO!B142)</f>
        <v>MOXICO</v>
      </c>
      <c r="C142" s="10" t="str">
        <f>IF(COUNTRY_INFO!C142=0," ",COUNTRY_INFO!C142)</f>
        <v>LUENA</v>
      </c>
      <c r="D142" s="11" t="str">
        <f>IF(COUNTRY_INFO!$T$9:$T$1000="MDA2 (DEC+ALB)", COUNTRY_INFO!$T$9:$T$1000, " ")</f>
        <v xml:space="preserve"> </v>
      </c>
      <c r="E142" s="127"/>
      <c r="F142" s="14"/>
      <c r="G142" s="14"/>
      <c r="H142" s="14"/>
      <c r="I142" s="11">
        <f t="shared" si="25"/>
        <v>0</v>
      </c>
      <c r="J142" s="2"/>
      <c r="K142" s="22"/>
      <c r="L142" s="22"/>
      <c r="M142" s="14">
        <f t="shared" si="26"/>
        <v>0</v>
      </c>
      <c r="N142" s="68" t="str">
        <f t="shared" si="27"/>
        <v xml:space="preserve"> </v>
      </c>
      <c r="O142" s="68" t="str">
        <f t="shared" si="28"/>
        <v xml:space="preserve"> </v>
      </c>
      <c r="P142" s="68" t="str">
        <f t="shared" si="29"/>
        <v xml:space="preserve"> </v>
      </c>
      <c r="Q142" s="68" t="str">
        <f t="shared" si="30"/>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IF(COUNTRY_INFO!$T$9:$T$1000="MDA2 (DEC+ALB)", COUNTRY_INFO!$T$9:$T$1000, " ")</f>
        <v xml:space="preserve"> </v>
      </c>
      <c r="E143" s="127"/>
      <c r="F143" s="14"/>
      <c r="G143" s="14"/>
      <c r="H143" s="14"/>
      <c r="I143" s="11">
        <f t="shared" si="25"/>
        <v>0</v>
      </c>
      <c r="J143" s="2"/>
      <c r="K143" s="22"/>
      <c r="L143" s="22"/>
      <c r="M143" s="14">
        <f t="shared" si="26"/>
        <v>0</v>
      </c>
      <c r="N143" s="68" t="str">
        <f t="shared" si="27"/>
        <v xml:space="preserve"> </v>
      </c>
      <c r="O143" s="68" t="str">
        <f t="shared" si="28"/>
        <v xml:space="preserve"> </v>
      </c>
      <c r="P143" s="68" t="str">
        <f t="shared" si="29"/>
        <v xml:space="preserve"> </v>
      </c>
      <c r="Q143" s="68" t="str">
        <f t="shared" si="30"/>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IF(COUNTRY_INFO!$T$9:$T$1000="MDA2 (DEC+ALB)", COUNTRY_INFO!$T$9:$T$1000, " ")</f>
        <v xml:space="preserve"> </v>
      </c>
      <c r="E144" s="127"/>
      <c r="F144" s="14"/>
      <c r="G144" s="14"/>
      <c r="H144" s="14"/>
      <c r="I144" s="11">
        <f t="shared" si="25"/>
        <v>0</v>
      </c>
      <c r="J144" s="2"/>
      <c r="K144" s="22"/>
      <c r="L144" s="22"/>
      <c r="M144" s="14">
        <f t="shared" si="26"/>
        <v>0</v>
      </c>
      <c r="N144" s="68" t="str">
        <f t="shared" si="27"/>
        <v xml:space="preserve"> </v>
      </c>
      <c r="O144" s="68" t="str">
        <f t="shared" si="28"/>
        <v xml:space="preserve"> </v>
      </c>
      <c r="P144" s="68" t="str">
        <f t="shared" si="29"/>
        <v xml:space="preserve"> </v>
      </c>
      <c r="Q144" s="68" t="str">
        <f t="shared" si="30"/>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IF(COUNTRY_INFO!$T$9:$T$1000="MDA2 (DEC+ALB)", COUNTRY_INFO!$T$9:$T$1000, " ")</f>
        <v xml:space="preserve"> </v>
      </c>
      <c r="E145" s="127"/>
      <c r="F145" s="14"/>
      <c r="G145" s="14"/>
      <c r="H145" s="14"/>
      <c r="I145" s="11">
        <f t="shared" si="25"/>
        <v>0</v>
      </c>
      <c r="J145" s="2"/>
      <c r="K145" s="22"/>
      <c r="L145" s="22"/>
      <c r="M145" s="14">
        <f t="shared" si="26"/>
        <v>0</v>
      </c>
      <c r="N145" s="68" t="str">
        <f t="shared" si="27"/>
        <v xml:space="preserve"> </v>
      </c>
      <c r="O145" s="68" t="str">
        <f t="shared" si="28"/>
        <v xml:space="preserve"> </v>
      </c>
      <c r="P145" s="68" t="str">
        <f t="shared" si="29"/>
        <v xml:space="preserve"> </v>
      </c>
      <c r="Q145" s="68" t="str">
        <f t="shared" si="30"/>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IF(COUNTRY_INFO!$T$9:$T$1000="MDA2 (DEC+ALB)", COUNTRY_INFO!$T$9:$T$1000, " ")</f>
        <v xml:space="preserve"> </v>
      </c>
      <c r="E146" s="127"/>
      <c r="F146" s="14"/>
      <c r="G146" s="14"/>
      <c r="H146" s="14"/>
      <c r="I146" s="11">
        <f t="shared" si="25"/>
        <v>0</v>
      </c>
      <c r="J146" s="2"/>
      <c r="K146" s="22"/>
      <c r="L146" s="22"/>
      <c r="M146" s="14">
        <f t="shared" si="26"/>
        <v>0</v>
      </c>
      <c r="N146" s="68" t="str">
        <f t="shared" si="27"/>
        <v xml:space="preserve"> </v>
      </c>
      <c r="O146" s="68" t="str">
        <f t="shared" si="28"/>
        <v xml:space="preserve"> </v>
      </c>
      <c r="P146" s="68" t="str">
        <f t="shared" si="29"/>
        <v xml:space="preserve"> </v>
      </c>
      <c r="Q146" s="68" t="str">
        <f t="shared" si="30"/>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IF(COUNTRY_INFO!$T$9:$T$1000="MDA2 (DEC+ALB)", COUNTRY_INFO!$T$9:$T$1000, " ")</f>
        <v xml:space="preserve"> </v>
      </c>
      <c r="E147" s="127"/>
      <c r="F147" s="14"/>
      <c r="G147" s="14"/>
      <c r="H147" s="14"/>
      <c r="I147" s="11">
        <f t="shared" si="25"/>
        <v>0</v>
      </c>
      <c r="J147" s="2"/>
      <c r="K147" s="22"/>
      <c r="L147" s="22"/>
      <c r="M147" s="14">
        <f t="shared" si="26"/>
        <v>0</v>
      </c>
      <c r="N147" s="68" t="str">
        <f t="shared" si="27"/>
        <v xml:space="preserve"> </v>
      </c>
      <c r="O147" s="68" t="str">
        <f t="shared" si="28"/>
        <v xml:space="preserve"> </v>
      </c>
      <c r="P147" s="68" t="str">
        <f t="shared" si="29"/>
        <v xml:space="preserve"> </v>
      </c>
      <c r="Q147" s="68" t="str">
        <f t="shared" si="30"/>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IF(COUNTRY_INFO!$T$9:$T$1000="MDA2 (DEC+ALB)", COUNTRY_INFO!$T$9:$T$1000, " ")</f>
        <v xml:space="preserve"> </v>
      </c>
      <c r="E148" s="127"/>
      <c r="F148" s="14"/>
      <c r="G148" s="14"/>
      <c r="H148" s="14"/>
      <c r="I148" s="11">
        <f t="shared" si="25"/>
        <v>0</v>
      </c>
      <c r="J148" s="2"/>
      <c r="K148" s="22"/>
      <c r="L148" s="22"/>
      <c r="M148" s="14">
        <f t="shared" si="26"/>
        <v>0</v>
      </c>
      <c r="N148" s="68" t="str">
        <f t="shared" si="27"/>
        <v xml:space="preserve"> </v>
      </c>
      <c r="O148" s="68" t="str">
        <f t="shared" si="28"/>
        <v xml:space="preserve"> </v>
      </c>
      <c r="P148" s="68" t="str">
        <f t="shared" si="29"/>
        <v xml:space="preserve"> </v>
      </c>
      <c r="Q148" s="68" t="str">
        <f t="shared" si="30"/>
        <v xml:space="preserve"> </v>
      </c>
    </row>
    <row r="149" spans="1:17" x14ac:dyDescent="0.25">
      <c r="A149" s="10" t="str">
        <f>IF(COUNTRY_INFO!A149=0," ",COUNTRY_INFO!A149)</f>
        <v>Angola</v>
      </c>
      <c r="B149" s="10" t="str">
        <f>IF(COUNTRY_INFO!B149=0," ",COUNTRY_INFO!B149)</f>
        <v>UIGE</v>
      </c>
      <c r="C149" s="10" t="str">
        <f>IF(COUNTRY_INFO!C149=0," ",COUNTRY_INFO!C149)</f>
        <v>BEMBE</v>
      </c>
      <c r="D149" s="11" t="str">
        <f>IF(COUNTRY_INFO!$T$9:$T$1000="MDA2 (DEC+ALB)", COUNTRY_INFO!$T$9:$T$1000, " ")</f>
        <v xml:space="preserve"> </v>
      </c>
      <c r="E149" s="127"/>
      <c r="F149" s="14"/>
      <c r="G149" s="14"/>
      <c r="H149" s="14"/>
      <c r="I149" s="11">
        <f t="shared" si="25"/>
        <v>0</v>
      </c>
      <c r="J149" s="2"/>
      <c r="K149" s="22"/>
      <c r="L149" s="22"/>
      <c r="M149" s="14">
        <f t="shared" si="26"/>
        <v>0</v>
      </c>
      <c r="N149" s="68" t="str">
        <f t="shared" si="27"/>
        <v xml:space="preserve"> </v>
      </c>
      <c r="O149" s="68" t="str">
        <f t="shared" si="28"/>
        <v xml:space="preserve"> </v>
      </c>
      <c r="P149" s="68" t="str">
        <f t="shared" si="29"/>
        <v xml:space="preserve"> </v>
      </c>
      <c r="Q149" s="68" t="str">
        <f t="shared" si="30"/>
        <v xml:space="preserve"> </v>
      </c>
    </row>
    <row r="150" spans="1:17" x14ac:dyDescent="0.25">
      <c r="A150" s="10" t="str">
        <f>IF(COUNTRY_INFO!A150=0," ",COUNTRY_INFO!A150)</f>
        <v>Angola</v>
      </c>
      <c r="B150" s="10" t="str">
        <f>IF(COUNTRY_INFO!B150=0," ",COUNTRY_INFO!B150)</f>
        <v>UIGE</v>
      </c>
      <c r="C150" s="10" t="str">
        <f>IF(COUNTRY_INFO!C150=0," ",COUNTRY_INFO!C150)</f>
        <v>BUENGAS</v>
      </c>
      <c r="D150" s="11" t="str">
        <f>IF(COUNTRY_INFO!$T$9:$T$1000="MDA2 (DEC+ALB)", COUNTRY_INFO!$T$9:$T$1000, " ")</f>
        <v xml:space="preserve"> </v>
      </c>
      <c r="E150" s="127"/>
      <c r="F150" s="14"/>
      <c r="G150" s="14"/>
      <c r="H150" s="14"/>
      <c r="I150" s="11">
        <f t="shared" si="25"/>
        <v>0</v>
      </c>
      <c r="J150" s="2"/>
      <c r="K150" s="22"/>
      <c r="L150" s="22"/>
      <c r="M150" s="14">
        <f t="shared" si="26"/>
        <v>0</v>
      </c>
      <c r="N150" s="68" t="str">
        <f t="shared" si="27"/>
        <v xml:space="preserve"> </v>
      </c>
      <c r="O150" s="68" t="str">
        <f t="shared" si="28"/>
        <v xml:space="preserve"> </v>
      </c>
      <c r="P150" s="68" t="str">
        <f t="shared" si="29"/>
        <v xml:space="preserve"> </v>
      </c>
      <c r="Q150" s="68" t="str">
        <f t="shared" si="30"/>
        <v xml:space="preserve"> </v>
      </c>
    </row>
    <row r="151" spans="1:17" x14ac:dyDescent="0.25">
      <c r="A151" s="10" t="str">
        <f>IF(COUNTRY_INFO!A151=0," ",COUNTRY_INFO!A151)</f>
        <v>Angola</v>
      </c>
      <c r="B151" s="10" t="str">
        <f>IF(COUNTRY_INFO!B151=0," ",COUNTRY_INFO!B151)</f>
        <v>UIGE</v>
      </c>
      <c r="C151" s="10" t="str">
        <f>IF(COUNTRY_INFO!C151=0," ",COUNTRY_INFO!C151)</f>
        <v>BUNGO</v>
      </c>
      <c r="D151" s="11" t="str">
        <f>IF(COUNTRY_INFO!$T$9:$T$1000="MDA2 (DEC+ALB)", COUNTRY_INFO!$T$9:$T$1000, " ")</f>
        <v xml:space="preserve"> </v>
      </c>
      <c r="E151" s="127"/>
      <c r="F151" s="14"/>
      <c r="G151" s="14"/>
      <c r="H151" s="14"/>
      <c r="I151" s="11">
        <f t="shared" si="25"/>
        <v>0</v>
      </c>
      <c r="J151" s="2"/>
      <c r="K151" s="22"/>
      <c r="L151" s="22"/>
      <c r="M151" s="14">
        <f t="shared" si="26"/>
        <v>0</v>
      </c>
      <c r="N151" s="68" t="str">
        <f t="shared" si="27"/>
        <v xml:space="preserve"> </v>
      </c>
      <c r="O151" s="68" t="str">
        <f t="shared" si="28"/>
        <v xml:space="preserve"> </v>
      </c>
      <c r="P151" s="68" t="str">
        <f t="shared" si="29"/>
        <v xml:space="preserve"> </v>
      </c>
      <c r="Q151" s="68" t="str">
        <f t="shared" si="30"/>
        <v xml:space="preserve"> </v>
      </c>
    </row>
    <row r="152" spans="1:17" x14ac:dyDescent="0.25">
      <c r="A152" s="10" t="str">
        <f>IF(COUNTRY_INFO!A152=0," ",COUNTRY_INFO!A152)</f>
        <v>Angola</v>
      </c>
      <c r="B152" s="10" t="str">
        <f>IF(COUNTRY_INFO!B152=0," ",COUNTRY_INFO!B152)</f>
        <v>UIGE</v>
      </c>
      <c r="C152" s="10" t="str">
        <f>IF(COUNTRY_INFO!C152=0," ",COUNTRY_INFO!C152)</f>
        <v>CANGOLA</v>
      </c>
      <c r="D152" s="11" t="str">
        <f>IF(COUNTRY_INFO!$T$9:$T$1000="MDA2 (DEC+ALB)", COUNTRY_INFO!$T$9:$T$1000, " ")</f>
        <v xml:space="preserve"> </v>
      </c>
      <c r="E152" s="127"/>
      <c r="F152" s="14"/>
      <c r="G152" s="14"/>
      <c r="H152" s="14"/>
      <c r="I152" s="11">
        <f t="shared" si="25"/>
        <v>0</v>
      </c>
      <c r="J152" s="2"/>
      <c r="K152" s="22"/>
      <c r="L152" s="22"/>
      <c r="M152" s="14">
        <f t="shared" si="26"/>
        <v>0</v>
      </c>
      <c r="N152" s="68" t="str">
        <f t="shared" si="27"/>
        <v xml:space="preserve"> </v>
      </c>
      <c r="O152" s="68" t="str">
        <f t="shared" si="28"/>
        <v xml:space="preserve"> </v>
      </c>
      <c r="P152" s="68" t="str">
        <f t="shared" si="29"/>
        <v xml:space="preserve"> </v>
      </c>
      <c r="Q152" s="68" t="str">
        <f t="shared" si="30"/>
        <v xml:space="preserve"> </v>
      </c>
    </row>
    <row r="153" spans="1:17" x14ac:dyDescent="0.25">
      <c r="A153" s="10" t="str">
        <f>IF(COUNTRY_INFO!A153=0," ",COUNTRY_INFO!A153)</f>
        <v>Angola</v>
      </c>
      <c r="B153" s="10" t="str">
        <f>IF(COUNTRY_INFO!B153=0," ",COUNTRY_INFO!B153)</f>
        <v>UIGE</v>
      </c>
      <c r="C153" s="10" t="str">
        <f>IF(COUNTRY_INFO!C153=0," ",COUNTRY_INFO!C153)</f>
        <v>DAMBA</v>
      </c>
      <c r="D153" s="11" t="str">
        <f>IF(COUNTRY_INFO!$T$9:$T$1000="MDA2 (DEC+ALB)", COUNTRY_INFO!$T$9:$T$1000, " ")</f>
        <v xml:space="preserve"> </v>
      </c>
      <c r="E153" s="127"/>
      <c r="F153" s="14"/>
      <c r="G153" s="14"/>
      <c r="H153" s="14"/>
      <c r="I153" s="11">
        <f t="shared" si="25"/>
        <v>0</v>
      </c>
      <c r="J153" s="2"/>
      <c r="K153" s="22"/>
      <c r="L153" s="22"/>
      <c r="M153" s="14">
        <f t="shared" si="26"/>
        <v>0</v>
      </c>
      <c r="N153" s="68" t="str">
        <f t="shared" si="27"/>
        <v xml:space="preserve"> </v>
      </c>
      <c r="O153" s="68" t="str">
        <f t="shared" si="28"/>
        <v xml:space="preserve"> </v>
      </c>
      <c r="P153" s="68" t="str">
        <f t="shared" si="29"/>
        <v xml:space="preserve"> </v>
      </c>
      <c r="Q153" s="68" t="str">
        <f t="shared" si="30"/>
        <v xml:space="preserve"> </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IF(COUNTRY_INFO!$T$9:$T$1000="MDA2 (DEC+ALB)", COUNTRY_INFO!$T$9:$T$1000, " ")</f>
        <v xml:space="preserve"> </v>
      </c>
      <c r="E154" s="127"/>
      <c r="F154" s="14"/>
      <c r="G154" s="14"/>
      <c r="H154" s="14"/>
      <c r="I154" s="11">
        <f t="shared" si="25"/>
        <v>0</v>
      </c>
      <c r="J154" s="2"/>
      <c r="K154" s="22"/>
      <c r="L154" s="22"/>
      <c r="M154" s="14">
        <f t="shared" si="26"/>
        <v>0</v>
      </c>
      <c r="N154" s="68" t="str">
        <f t="shared" si="27"/>
        <v xml:space="preserve"> </v>
      </c>
      <c r="O154" s="68" t="str">
        <f t="shared" si="28"/>
        <v xml:space="preserve"> </v>
      </c>
      <c r="P154" s="68" t="str">
        <f t="shared" si="29"/>
        <v xml:space="preserve"> </v>
      </c>
      <c r="Q154" s="68" t="str">
        <f t="shared" si="30"/>
        <v xml:space="preserve"> </v>
      </c>
    </row>
    <row r="155" spans="1:17" x14ac:dyDescent="0.25">
      <c r="A155" s="10" t="str">
        <f>IF(COUNTRY_INFO!A155=0," ",COUNTRY_INFO!A155)</f>
        <v>Angola</v>
      </c>
      <c r="B155" s="10" t="str">
        <f>IF(COUNTRY_INFO!B155=0," ",COUNTRY_INFO!B155)</f>
        <v>UIGE</v>
      </c>
      <c r="C155" s="10" t="str">
        <f>IF(COUNTRY_INFO!C155=0," ",COUNTRY_INFO!C155)</f>
        <v>MILUNGA</v>
      </c>
      <c r="D155" s="11" t="str">
        <f>IF(COUNTRY_INFO!$T$9:$T$1000="MDA2 (DEC+ALB)", COUNTRY_INFO!$T$9:$T$1000, " ")</f>
        <v xml:space="preserve"> </v>
      </c>
      <c r="E155" s="127"/>
      <c r="F155" s="14"/>
      <c r="G155" s="14"/>
      <c r="H155" s="14"/>
      <c r="I155" s="11">
        <f t="shared" si="25"/>
        <v>0</v>
      </c>
      <c r="J155" s="2"/>
      <c r="K155" s="22"/>
      <c r="L155" s="22"/>
      <c r="M155" s="14">
        <f t="shared" si="26"/>
        <v>0</v>
      </c>
      <c r="N155" s="68" t="str">
        <f t="shared" si="27"/>
        <v xml:space="preserve"> </v>
      </c>
      <c r="O155" s="68" t="str">
        <f t="shared" si="28"/>
        <v xml:space="preserve"> </v>
      </c>
      <c r="P155" s="68" t="str">
        <f t="shared" si="29"/>
        <v xml:space="preserve"> </v>
      </c>
      <c r="Q155" s="68" t="str">
        <f t="shared" si="30"/>
        <v xml:space="preserve"> </v>
      </c>
    </row>
    <row r="156" spans="1:17" x14ac:dyDescent="0.25">
      <c r="A156" s="10" t="str">
        <f>IF(COUNTRY_INFO!A156=0," ",COUNTRY_INFO!A156)</f>
        <v>Angola</v>
      </c>
      <c r="B156" s="10" t="str">
        <f>IF(COUNTRY_INFO!B156=0," ",COUNTRY_INFO!B156)</f>
        <v>UIGE</v>
      </c>
      <c r="C156" s="10" t="str">
        <f>IF(COUNTRY_INFO!C156=0," ",COUNTRY_INFO!C156)</f>
        <v>MUCABA</v>
      </c>
      <c r="D156" s="11" t="str">
        <f>IF(COUNTRY_INFO!$T$9:$T$1000="MDA2 (DEC+ALB)", COUNTRY_INFO!$T$9:$T$1000, " ")</f>
        <v xml:space="preserve"> </v>
      </c>
      <c r="E156" s="127"/>
      <c r="F156" s="14"/>
      <c r="G156" s="14"/>
      <c r="H156" s="14"/>
      <c r="I156" s="11">
        <f t="shared" si="25"/>
        <v>0</v>
      </c>
      <c r="J156" s="2"/>
      <c r="K156" s="22"/>
      <c r="L156" s="22"/>
      <c r="M156" s="14">
        <f t="shared" si="26"/>
        <v>0</v>
      </c>
      <c r="N156" s="68" t="str">
        <f t="shared" si="27"/>
        <v xml:space="preserve"> </v>
      </c>
      <c r="O156" s="68" t="str">
        <f t="shared" si="28"/>
        <v xml:space="preserve"> </v>
      </c>
      <c r="P156" s="68" t="str">
        <f t="shared" si="29"/>
        <v xml:space="preserve"> </v>
      </c>
      <c r="Q156" s="68" t="str">
        <f t="shared" si="30"/>
        <v xml:space="preserve"> </v>
      </c>
    </row>
    <row r="157" spans="1:17" x14ac:dyDescent="0.25">
      <c r="A157" s="10" t="str">
        <f>IF(COUNTRY_INFO!A157=0," ",COUNTRY_INFO!A157)</f>
        <v>Angola</v>
      </c>
      <c r="B157" s="10" t="str">
        <f>IF(COUNTRY_INFO!B157=0," ",COUNTRY_INFO!B157)</f>
        <v>UIGE</v>
      </c>
      <c r="C157" s="10" t="str">
        <f>IF(COUNTRY_INFO!C157=0," ",COUNTRY_INFO!C157)</f>
        <v>NEGAGE</v>
      </c>
      <c r="D157" s="11" t="str">
        <f>IF(COUNTRY_INFO!$T$9:$T$1000="MDA2 (DEC+ALB)", COUNTRY_INFO!$T$9:$T$1000, " ")</f>
        <v xml:space="preserve"> </v>
      </c>
      <c r="E157" s="127"/>
      <c r="F157" s="14"/>
      <c r="G157" s="14"/>
      <c r="H157" s="14"/>
      <c r="I157" s="11">
        <f t="shared" si="25"/>
        <v>0</v>
      </c>
      <c r="J157" s="2"/>
      <c r="K157" s="22"/>
      <c r="L157" s="22"/>
      <c r="M157" s="14">
        <f t="shared" si="26"/>
        <v>0</v>
      </c>
      <c r="N157" s="68" t="str">
        <f t="shared" si="27"/>
        <v xml:space="preserve"> </v>
      </c>
      <c r="O157" s="68" t="str">
        <f t="shared" si="28"/>
        <v xml:space="preserve"> </v>
      </c>
      <c r="P157" s="68" t="str">
        <f t="shared" si="29"/>
        <v xml:space="preserve"> </v>
      </c>
      <c r="Q157" s="68" t="str">
        <f t="shared" si="30"/>
        <v xml:space="preserve"> </v>
      </c>
    </row>
    <row r="158" spans="1:17" x14ac:dyDescent="0.25">
      <c r="A158" s="10" t="str">
        <f>IF(COUNTRY_INFO!A158=0," ",COUNTRY_INFO!A158)</f>
        <v>Angola</v>
      </c>
      <c r="B158" s="10" t="str">
        <f>IF(COUNTRY_INFO!B158=0," ",COUNTRY_INFO!B158)</f>
        <v>UIGE</v>
      </c>
      <c r="C158" s="10" t="str">
        <f>IF(COUNTRY_INFO!C158=0," ",COUNTRY_INFO!C158)</f>
        <v>PURI</v>
      </c>
      <c r="D158" s="11" t="str">
        <f>IF(COUNTRY_INFO!$T$9:$T$1000="MDA2 (DEC+ALB)", COUNTRY_INFO!$T$9:$T$1000, " ")</f>
        <v xml:space="preserve"> </v>
      </c>
      <c r="E158" s="127"/>
      <c r="F158" s="14"/>
      <c r="G158" s="14"/>
      <c r="H158" s="14"/>
      <c r="I158" s="11">
        <f t="shared" si="25"/>
        <v>0</v>
      </c>
      <c r="J158" s="2"/>
      <c r="K158" s="22"/>
      <c r="L158" s="22"/>
      <c r="M158" s="14">
        <f t="shared" si="26"/>
        <v>0</v>
      </c>
      <c r="N158" s="68" t="str">
        <f t="shared" si="27"/>
        <v xml:space="preserve"> </v>
      </c>
      <c r="O158" s="68" t="str">
        <f t="shared" si="28"/>
        <v xml:space="preserve"> </v>
      </c>
      <c r="P158" s="68" t="str">
        <f t="shared" si="29"/>
        <v xml:space="preserve"> </v>
      </c>
      <c r="Q158" s="68" t="str">
        <f t="shared" si="30"/>
        <v xml:space="preserve"> </v>
      </c>
    </row>
    <row r="159" spans="1:17" x14ac:dyDescent="0.25">
      <c r="A159" s="10" t="str">
        <f>IF(COUNTRY_INFO!A159=0," ",COUNTRY_INFO!A159)</f>
        <v>Angola</v>
      </c>
      <c r="B159" s="10" t="str">
        <f>IF(COUNTRY_INFO!B159=0," ",COUNTRY_INFO!B159)</f>
        <v>UIGE</v>
      </c>
      <c r="C159" s="10" t="str">
        <f>IF(COUNTRY_INFO!C159=0," ",COUNTRY_INFO!C159)</f>
        <v>QUIMBELE</v>
      </c>
      <c r="D159" s="11" t="str">
        <f>IF(COUNTRY_INFO!$T$9:$T$1000="MDA2 (DEC+ALB)", COUNTRY_INFO!$T$9:$T$1000, " ")</f>
        <v xml:space="preserve"> </v>
      </c>
      <c r="E159" s="127"/>
      <c r="F159" s="14"/>
      <c r="G159" s="14"/>
      <c r="H159" s="14"/>
      <c r="I159" s="11">
        <f t="shared" si="25"/>
        <v>0</v>
      </c>
      <c r="J159" s="2"/>
      <c r="K159" s="22"/>
      <c r="L159" s="22"/>
      <c r="M159" s="14">
        <f t="shared" si="26"/>
        <v>0</v>
      </c>
      <c r="N159" s="68" t="str">
        <f t="shared" si="27"/>
        <v xml:space="preserve"> </v>
      </c>
      <c r="O159" s="68" t="str">
        <f t="shared" si="28"/>
        <v xml:space="preserve"> </v>
      </c>
      <c r="P159" s="68" t="str">
        <f t="shared" si="29"/>
        <v xml:space="preserve"> </v>
      </c>
      <c r="Q159" s="68" t="str">
        <f t="shared" si="30"/>
        <v xml:space="preserve"> </v>
      </c>
    </row>
    <row r="160" spans="1:17" x14ac:dyDescent="0.25">
      <c r="A160" s="10" t="str">
        <f>IF(COUNTRY_INFO!A160=0," ",COUNTRY_INFO!A160)</f>
        <v>Angola</v>
      </c>
      <c r="B160" s="10" t="str">
        <f>IF(COUNTRY_INFO!B160=0," ",COUNTRY_INFO!B160)</f>
        <v>UIGE</v>
      </c>
      <c r="C160" s="10" t="str">
        <f>IF(COUNTRY_INFO!C160=0," ",COUNTRY_INFO!C160)</f>
        <v>QUITEXE</v>
      </c>
      <c r="D160" s="11" t="str">
        <f>IF(COUNTRY_INFO!$T$9:$T$1000="MDA2 (DEC+ALB)", COUNTRY_INFO!$T$9:$T$1000, " ")</f>
        <v xml:space="preserve"> </v>
      </c>
      <c r="E160" s="127"/>
      <c r="F160" s="14"/>
      <c r="G160" s="14"/>
      <c r="H160" s="14"/>
      <c r="I160" s="11">
        <f t="shared" si="25"/>
        <v>0</v>
      </c>
      <c r="J160" s="2"/>
      <c r="K160" s="22"/>
      <c r="L160" s="22"/>
      <c r="M160" s="14">
        <f t="shared" si="26"/>
        <v>0</v>
      </c>
      <c r="N160" s="68" t="str">
        <f t="shared" si="27"/>
        <v xml:space="preserve"> </v>
      </c>
      <c r="O160" s="68" t="str">
        <f t="shared" si="28"/>
        <v xml:space="preserve"> </v>
      </c>
      <c r="P160" s="68" t="str">
        <f t="shared" si="29"/>
        <v xml:space="preserve"> </v>
      </c>
      <c r="Q160" s="68" t="str">
        <f t="shared" si="30"/>
        <v xml:space="preserve"> </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IF(COUNTRY_INFO!$T$9:$T$1000="MDA2 (DEC+ALB)", COUNTRY_INFO!$T$9:$T$1000, " ")</f>
        <v xml:space="preserve"> </v>
      </c>
      <c r="E161" s="127"/>
      <c r="F161" s="14"/>
      <c r="G161" s="14"/>
      <c r="H161" s="14"/>
      <c r="I161" s="11">
        <f t="shared" si="25"/>
        <v>0</v>
      </c>
      <c r="J161" s="2"/>
      <c r="K161" s="22"/>
      <c r="L161" s="22"/>
      <c r="M161" s="14">
        <f t="shared" si="26"/>
        <v>0</v>
      </c>
      <c r="N161" s="68" t="str">
        <f t="shared" si="27"/>
        <v xml:space="preserve"> </v>
      </c>
      <c r="O161" s="68" t="str">
        <f t="shared" si="28"/>
        <v xml:space="preserve"> </v>
      </c>
      <c r="P161" s="68" t="str">
        <f t="shared" si="29"/>
        <v xml:space="preserve"> </v>
      </c>
      <c r="Q161" s="68" t="str">
        <f t="shared" si="30"/>
        <v xml:space="preserve"> </v>
      </c>
    </row>
    <row r="162" spans="1:17" x14ac:dyDescent="0.25">
      <c r="A162" s="10" t="str">
        <f>IF(COUNTRY_INFO!A162=0," ",COUNTRY_INFO!A162)</f>
        <v>Angola</v>
      </c>
      <c r="B162" s="10" t="str">
        <f>IF(COUNTRY_INFO!B162=0," ",COUNTRY_INFO!B162)</f>
        <v>UIGE</v>
      </c>
      <c r="C162" s="10" t="str">
        <f>IF(COUNTRY_INFO!C162=0," ",COUNTRY_INFO!C162)</f>
        <v>SONGO</v>
      </c>
      <c r="D162" s="11" t="str">
        <f>IF(COUNTRY_INFO!$T$9:$T$1000="MDA2 (DEC+ALB)", COUNTRY_INFO!$T$9:$T$1000, " ")</f>
        <v xml:space="preserve"> </v>
      </c>
      <c r="E162" s="127"/>
      <c r="F162" s="14"/>
      <c r="G162" s="14"/>
      <c r="H162" s="14"/>
      <c r="I162" s="11">
        <f t="shared" si="25"/>
        <v>0</v>
      </c>
      <c r="J162" s="2"/>
      <c r="K162" s="22"/>
      <c r="L162" s="22"/>
      <c r="M162" s="14">
        <f t="shared" si="26"/>
        <v>0</v>
      </c>
      <c r="N162" s="68" t="str">
        <f t="shared" si="27"/>
        <v xml:space="preserve"> </v>
      </c>
      <c r="O162" s="68" t="str">
        <f t="shared" si="28"/>
        <v xml:space="preserve"> </v>
      </c>
      <c r="P162" s="68" t="str">
        <f t="shared" si="29"/>
        <v xml:space="preserve"> </v>
      </c>
      <c r="Q162" s="68" t="str">
        <f t="shared" si="30"/>
        <v xml:space="preserve"> </v>
      </c>
    </row>
    <row r="163" spans="1:17" x14ac:dyDescent="0.25">
      <c r="A163" s="10" t="str">
        <f>IF(COUNTRY_INFO!A163=0," ",COUNTRY_INFO!A163)</f>
        <v>Angola</v>
      </c>
      <c r="B163" s="10" t="str">
        <f>IF(COUNTRY_INFO!B163=0," ",COUNTRY_INFO!B163)</f>
        <v>UIGE</v>
      </c>
      <c r="C163" s="10" t="str">
        <f>IF(COUNTRY_INFO!C163=0," ",COUNTRY_INFO!C163)</f>
        <v>UIGE</v>
      </c>
      <c r="D163" s="11" t="str">
        <f>IF(COUNTRY_INFO!$T$9:$T$1000="MDA2 (DEC+ALB)", COUNTRY_INFO!$T$9:$T$1000, " ")</f>
        <v xml:space="preserve"> </v>
      </c>
      <c r="E163" s="127"/>
      <c r="F163" s="14"/>
      <c r="G163" s="14"/>
      <c r="H163" s="14"/>
      <c r="I163" s="11">
        <f t="shared" si="25"/>
        <v>0</v>
      </c>
      <c r="J163" s="2"/>
      <c r="K163" s="22"/>
      <c r="L163" s="22"/>
      <c r="M163" s="14">
        <f t="shared" si="26"/>
        <v>0</v>
      </c>
      <c r="N163" s="68" t="str">
        <f t="shared" si="27"/>
        <v xml:space="preserve"> </v>
      </c>
      <c r="O163" s="68" t="str">
        <f t="shared" si="28"/>
        <v xml:space="preserve"> </v>
      </c>
      <c r="P163" s="68" t="str">
        <f t="shared" si="29"/>
        <v xml:space="preserve"> </v>
      </c>
      <c r="Q163" s="68" t="str">
        <f t="shared" si="30"/>
        <v xml:space="preserve"> </v>
      </c>
    </row>
    <row r="164" spans="1:17" x14ac:dyDescent="0.25">
      <c r="A164" s="10" t="str">
        <f>IF(COUNTRY_INFO!A164=0," ",COUNTRY_INFO!A164)</f>
        <v>Angola</v>
      </c>
      <c r="B164" s="10" t="str">
        <f>IF(COUNTRY_INFO!B164=0," ",COUNTRY_INFO!B164)</f>
        <v>ZAIRE</v>
      </c>
      <c r="C164" s="10" t="str">
        <f>IF(COUNTRY_INFO!C164=0," ",COUNTRY_INFO!C164)</f>
        <v>CUIMBA</v>
      </c>
      <c r="D164" s="11" t="str">
        <f>IF(COUNTRY_INFO!$T$9:$T$1000="MDA2 (DEC+ALB)", COUNTRY_INFO!$T$9:$T$1000, " ")</f>
        <v xml:space="preserve"> </v>
      </c>
      <c r="E164" s="127"/>
      <c r="F164" s="14"/>
      <c r="G164" s="14"/>
      <c r="H164" s="14"/>
      <c r="I164" s="11">
        <f t="shared" si="25"/>
        <v>0</v>
      </c>
      <c r="J164" s="2"/>
      <c r="K164" s="22"/>
      <c r="L164" s="22"/>
      <c r="M164" s="14">
        <f t="shared" si="26"/>
        <v>0</v>
      </c>
      <c r="N164" s="68" t="str">
        <f t="shared" si="27"/>
        <v xml:space="preserve"> </v>
      </c>
      <c r="O164" s="68" t="str">
        <f t="shared" si="28"/>
        <v xml:space="preserve"> </v>
      </c>
      <c r="P164" s="68" t="str">
        <f t="shared" si="29"/>
        <v xml:space="preserve"> </v>
      </c>
      <c r="Q164" s="68" t="str">
        <f t="shared" si="30"/>
        <v xml:space="preserve"> </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IF(COUNTRY_INFO!$T$9:$T$1000="MDA2 (DEC+ALB)", COUNTRY_INFO!$T$9:$T$1000, " ")</f>
        <v xml:space="preserve"> </v>
      </c>
      <c r="E165" s="127"/>
      <c r="F165" s="14"/>
      <c r="G165" s="14"/>
      <c r="H165" s="14"/>
      <c r="I165" s="11">
        <f t="shared" si="25"/>
        <v>0</v>
      </c>
      <c r="J165" s="2"/>
      <c r="K165" s="22"/>
      <c r="L165" s="22"/>
      <c r="M165" s="14">
        <f t="shared" si="26"/>
        <v>0</v>
      </c>
      <c r="N165" s="68" t="str">
        <f t="shared" si="27"/>
        <v xml:space="preserve"> </v>
      </c>
      <c r="O165" s="68" t="str">
        <f t="shared" si="28"/>
        <v xml:space="preserve"> </v>
      </c>
      <c r="P165" s="68" t="str">
        <f t="shared" si="29"/>
        <v xml:space="preserve"> </v>
      </c>
      <c r="Q165" s="68" t="str">
        <f t="shared" si="30"/>
        <v xml:space="preserve"> </v>
      </c>
    </row>
    <row r="166" spans="1:17" x14ac:dyDescent="0.25">
      <c r="A166" s="10" t="str">
        <f>IF(COUNTRY_INFO!A166=0," ",COUNTRY_INFO!A166)</f>
        <v>Angola</v>
      </c>
      <c r="B166" s="10" t="str">
        <f>IF(COUNTRY_INFO!B166=0," ",COUNTRY_INFO!B166)</f>
        <v>ZAIRE</v>
      </c>
      <c r="C166" s="10" t="str">
        <f>IF(COUNTRY_INFO!C166=0," ",COUNTRY_INFO!C166)</f>
        <v>NOQUI</v>
      </c>
      <c r="D166" s="11" t="str">
        <f>IF(COUNTRY_INFO!$T$9:$T$1000="MDA2 (DEC+ALB)", COUNTRY_INFO!$T$9:$T$1000, " ")</f>
        <v xml:space="preserve"> </v>
      </c>
      <c r="E166" s="127"/>
      <c r="F166" s="14"/>
      <c r="G166" s="14"/>
      <c r="H166" s="14"/>
      <c r="I166" s="11">
        <f t="shared" si="25"/>
        <v>0</v>
      </c>
      <c r="J166" s="2"/>
      <c r="K166" s="22"/>
      <c r="L166" s="22"/>
      <c r="M166" s="14">
        <f t="shared" si="26"/>
        <v>0</v>
      </c>
      <c r="N166" s="68" t="str">
        <f t="shared" si="27"/>
        <v xml:space="preserve"> </v>
      </c>
      <c r="O166" s="68" t="str">
        <f t="shared" si="28"/>
        <v xml:space="preserve"> </v>
      </c>
      <c r="P166" s="68" t="str">
        <f t="shared" si="29"/>
        <v xml:space="preserve"> </v>
      </c>
      <c r="Q166" s="68" t="str">
        <f t="shared" si="30"/>
        <v xml:space="preserve"> </v>
      </c>
    </row>
    <row r="167" spans="1:17" x14ac:dyDescent="0.25">
      <c r="A167" s="10" t="str">
        <f>IF(COUNTRY_INFO!A167=0," ",COUNTRY_INFO!A167)</f>
        <v>Angola</v>
      </c>
      <c r="B167" s="10" t="str">
        <f>IF(COUNTRY_INFO!B167=0," ",COUNTRY_INFO!B167)</f>
        <v>ZAIRE</v>
      </c>
      <c r="C167" s="10" t="str">
        <f>IF(COUNTRY_INFO!C167=0," ",COUNTRY_INFO!C167)</f>
        <v>NZETO</v>
      </c>
      <c r="D167" s="11" t="str">
        <f>IF(COUNTRY_INFO!$T$9:$T$1000="MDA2 (DEC+ALB)", COUNTRY_INFO!$T$9:$T$1000, " ")</f>
        <v xml:space="preserve"> </v>
      </c>
      <c r="E167" s="127"/>
      <c r="F167" s="14"/>
      <c r="G167" s="14"/>
      <c r="H167" s="14"/>
      <c r="I167" s="11">
        <f t="shared" si="25"/>
        <v>0</v>
      </c>
      <c r="J167" s="2"/>
      <c r="K167" s="22"/>
      <c r="L167" s="22"/>
      <c r="M167" s="14">
        <f t="shared" si="26"/>
        <v>0</v>
      </c>
      <c r="N167" s="68" t="str">
        <f t="shared" si="27"/>
        <v xml:space="preserve"> </v>
      </c>
      <c r="O167" s="68" t="str">
        <f t="shared" si="28"/>
        <v xml:space="preserve"> </v>
      </c>
      <c r="P167" s="68" t="str">
        <f t="shared" si="29"/>
        <v xml:space="preserve"> </v>
      </c>
      <c r="Q167" s="68" t="str">
        <f t="shared" si="30"/>
        <v xml:space="preserve"> </v>
      </c>
    </row>
    <row r="168" spans="1:17" x14ac:dyDescent="0.25">
      <c r="A168" s="10" t="str">
        <f>IF(COUNTRY_INFO!A168=0," ",COUNTRY_INFO!A168)</f>
        <v>Angola</v>
      </c>
      <c r="B168" s="10" t="str">
        <f>IF(COUNTRY_INFO!B168=0," ",COUNTRY_INFO!B168)</f>
        <v>ZAIRE</v>
      </c>
      <c r="C168" s="10" t="str">
        <f>IF(COUNTRY_INFO!C168=0," ",COUNTRY_INFO!C168)</f>
        <v>SOYO</v>
      </c>
      <c r="D168" s="11" t="str">
        <f>IF(COUNTRY_INFO!$T$9:$T$1000="MDA2 (DEC+ALB)", COUNTRY_INFO!$T$9:$T$1000, " ")</f>
        <v xml:space="preserve"> </v>
      </c>
      <c r="E168" s="127"/>
      <c r="F168" s="14"/>
      <c r="G168" s="14"/>
      <c r="H168" s="14"/>
      <c r="I168" s="11">
        <f t="shared" si="25"/>
        <v>0</v>
      </c>
      <c r="J168" s="2"/>
      <c r="K168" s="22"/>
      <c r="L168" s="22"/>
      <c r="M168" s="14">
        <f t="shared" si="26"/>
        <v>0</v>
      </c>
      <c r="N168" s="68" t="str">
        <f t="shared" si="27"/>
        <v xml:space="preserve"> </v>
      </c>
      <c r="O168" s="68" t="str">
        <f t="shared" si="28"/>
        <v xml:space="preserve"> </v>
      </c>
      <c r="P168" s="68" t="str">
        <f t="shared" si="29"/>
        <v xml:space="preserve"> </v>
      </c>
      <c r="Q168" s="68" t="str">
        <f t="shared" si="30"/>
        <v xml:space="preserve"> </v>
      </c>
    </row>
    <row r="169" spans="1:17" x14ac:dyDescent="0.25">
      <c r="A169" s="10" t="str">
        <f>IF(COUNTRY_INFO!A169=0," ",COUNTRY_INFO!A169)</f>
        <v>Angola</v>
      </c>
      <c r="B169" s="10" t="str">
        <f>IF(COUNTRY_INFO!B169=0," ",COUNTRY_INFO!B169)</f>
        <v>ZAIRE</v>
      </c>
      <c r="C169" s="10" t="str">
        <f>IF(COUNTRY_INFO!C169=0," ",COUNTRY_INFO!C169)</f>
        <v>TOMBOCO</v>
      </c>
      <c r="D169" s="11" t="str">
        <f>IF(COUNTRY_INFO!$T$9:$T$1000="MDA2 (DEC+ALB)", COUNTRY_INFO!$T$9:$T$1000, " ")</f>
        <v xml:space="preserve"> </v>
      </c>
      <c r="E169" s="127"/>
      <c r="F169" s="14"/>
      <c r="G169" s="14"/>
      <c r="H169" s="14"/>
      <c r="I169" s="11">
        <f t="shared" ref="I169" si="31">SUM(F169:H169)</f>
        <v>0</v>
      </c>
      <c r="J169" s="2"/>
      <c r="K169" s="22"/>
      <c r="L169" s="22"/>
      <c r="M169" s="14">
        <f t="shared" ref="M169" si="32">SUM(J169:L169)</f>
        <v>0</v>
      </c>
      <c r="N169" s="68" t="str">
        <f t="shared" si="27"/>
        <v xml:space="preserve"> </v>
      </c>
      <c r="O169" s="68" t="str">
        <f t="shared" si="28"/>
        <v xml:space="preserve"> </v>
      </c>
      <c r="P169" s="68" t="str">
        <f t="shared" si="29"/>
        <v xml:space="preserve"> </v>
      </c>
      <c r="Q169" s="68" t="str">
        <f t="shared" si="30"/>
        <v xml:space="preserve"> </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7" right="0.27" top="0.52" bottom="0.51" header="0.5" footer="0.5"/>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heet6.MDA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9219" r:id="rId5" name="Button 3">
              <controlPr defaultSize="0" print="0" autoFill="0" autoPict="0" macro="[0]!Sheet6.AGE_MDA2">
                <anchor moveWithCells="1" sizeWithCells="1">
                  <from>
                    <xdr:col>9</xdr:col>
                    <xdr:colOff>12700</xdr:colOff>
                    <xdr:row>0</xdr:row>
                    <xdr:rowOff>298450</xdr:rowOff>
                  </from>
                  <to>
                    <xdr:col>13</xdr:col>
                    <xdr:colOff>0</xdr:colOff>
                    <xdr:row>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1000"/>
  <sheetViews>
    <sheetView showZeros="0" zoomScaleNormal="10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7" width="10.7265625" style="1" customWidth="1"/>
    <col min="18" max="20" width="7.26953125" style="1" customWidth="1"/>
    <col min="21" max="16384" width="9.1796875" style="1"/>
  </cols>
  <sheetData>
    <row r="1" spans="1:20" ht="23" x14ac:dyDescent="0.5">
      <c r="A1" s="3" t="s">
        <v>29</v>
      </c>
      <c r="B1" s="4"/>
      <c r="C1" s="4"/>
      <c r="D1" s="4"/>
      <c r="E1" s="4"/>
      <c r="F1" s="4"/>
      <c r="G1" s="4"/>
      <c r="H1" s="4"/>
      <c r="I1" s="4"/>
      <c r="J1" s="4"/>
      <c r="K1" s="4"/>
      <c r="L1" s="4"/>
      <c r="M1" s="4"/>
      <c r="N1" s="4"/>
      <c r="O1" s="4"/>
      <c r="P1" s="4"/>
      <c r="Q1" s="4"/>
      <c r="R1" s="4"/>
      <c r="S1" s="4"/>
      <c r="T1" s="4"/>
    </row>
    <row r="2" spans="1:20" x14ac:dyDescent="0.25">
      <c r="A2" s="4" t="s">
        <v>30</v>
      </c>
      <c r="B2" s="4"/>
      <c r="C2" s="4"/>
      <c r="D2" s="4"/>
      <c r="E2" s="4"/>
      <c r="F2" s="4"/>
      <c r="G2" s="4"/>
      <c r="H2" s="4"/>
      <c r="I2" s="4"/>
      <c r="J2" s="4"/>
      <c r="K2" s="4"/>
      <c r="L2" s="4"/>
      <c r="M2" s="4"/>
      <c r="N2" s="4"/>
      <c r="O2" s="4"/>
      <c r="P2" s="4"/>
      <c r="Q2" s="4"/>
      <c r="R2" s="4"/>
      <c r="S2" s="4"/>
      <c r="T2" s="4"/>
    </row>
    <row r="3" spans="1:20" x14ac:dyDescent="0.25">
      <c r="A3" s="4"/>
      <c r="B3" s="4"/>
      <c r="C3" s="4"/>
      <c r="D3" s="4"/>
      <c r="E3" s="4"/>
      <c r="F3" s="4"/>
      <c r="G3" s="4"/>
      <c r="H3" s="4"/>
      <c r="I3" s="4"/>
      <c r="J3" s="4"/>
      <c r="K3" s="4"/>
      <c r="L3" s="4"/>
      <c r="M3" s="4"/>
      <c r="N3" s="4"/>
      <c r="O3" s="4"/>
      <c r="P3" s="4"/>
      <c r="Q3" s="4"/>
      <c r="R3" s="4"/>
      <c r="S3" s="4"/>
      <c r="T3" s="4"/>
    </row>
    <row r="4" spans="1:20" ht="13" x14ac:dyDescent="0.3">
      <c r="A4" s="184" t="s">
        <v>16</v>
      </c>
      <c r="B4" s="184"/>
      <c r="C4" s="184"/>
      <c r="D4" s="15"/>
      <c r="E4" s="15"/>
      <c r="F4" s="5">
        <f t="shared" ref="F4:Q4" si="0">SUM(F$9:F$1000)</f>
        <v>0</v>
      </c>
      <c r="G4" s="5">
        <f t="shared" si="0"/>
        <v>0</v>
      </c>
      <c r="H4" s="5">
        <f t="shared" si="0"/>
        <v>0</v>
      </c>
      <c r="I4" s="5">
        <f t="shared" si="0"/>
        <v>0</v>
      </c>
      <c r="J4" s="5">
        <f t="shared" si="0"/>
        <v>0</v>
      </c>
      <c r="K4" s="5">
        <f t="shared" si="0"/>
        <v>0</v>
      </c>
      <c r="L4" s="5">
        <f t="shared" si="0"/>
        <v>0</v>
      </c>
      <c r="M4" s="5">
        <f t="shared" si="0"/>
        <v>0</v>
      </c>
      <c r="N4" s="5">
        <f t="shared" si="0"/>
        <v>0</v>
      </c>
      <c r="O4" s="5">
        <f t="shared" si="0"/>
        <v>0</v>
      </c>
      <c r="P4" s="5">
        <f t="shared" si="0"/>
        <v>0</v>
      </c>
      <c r="Q4" s="5">
        <f t="shared" si="0"/>
        <v>0</v>
      </c>
      <c r="R4" s="73" t="str">
        <f>IF(F4&lt;&gt;0, IF(O4/F4*100=0, "-", O4/F4*100), " ")</f>
        <v xml:space="preserve"> </v>
      </c>
      <c r="S4" s="73" t="str">
        <f>IF(G4&lt;&gt;0, IF(P4/G4*100=0, "-", P4/G4*100), " ")</f>
        <v xml:space="preserve"> </v>
      </c>
      <c r="T4" s="73" t="str">
        <f>IF(H4&lt;&gt;0, IF(Q4/H4*100=0, "-", Q4/H4*100), " ")</f>
        <v xml:space="preserve"> </v>
      </c>
    </row>
    <row r="5" spans="1:20" ht="2.25" customHeight="1" x14ac:dyDescent="0.25">
      <c r="A5" s="4"/>
      <c r="B5" s="4"/>
      <c r="C5" s="4"/>
      <c r="D5" s="4"/>
      <c r="E5" s="4"/>
      <c r="F5" s="4"/>
      <c r="G5" s="4"/>
      <c r="H5" s="4"/>
      <c r="I5" s="4"/>
      <c r="J5" s="4"/>
      <c r="K5" s="4"/>
      <c r="L5" s="4"/>
      <c r="M5" s="4"/>
      <c r="N5" s="4"/>
      <c r="O5" s="4"/>
      <c r="P5" s="4"/>
      <c r="Q5" s="4"/>
      <c r="R5" s="4"/>
      <c r="S5" s="4"/>
      <c r="T5" s="4"/>
    </row>
    <row r="6" spans="1:20" x14ac:dyDescent="0.25">
      <c r="A6" s="185"/>
      <c r="B6" s="185"/>
      <c r="C6" s="185"/>
      <c r="D6" s="187" t="s">
        <v>22</v>
      </c>
      <c r="E6" s="189" t="s">
        <v>24</v>
      </c>
      <c r="F6" s="186" t="s">
        <v>77</v>
      </c>
      <c r="G6" s="186"/>
      <c r="H6" s="186"/>
      <c r="I6" s="191" t="s">
        <v>114</v>
      </c>
      <c r="J6" s="192"/>
      <c r="K6" s="193"/>
      <c r="L6" s="191" t="s">
        <v>115</v>
      </c>
      <c r="M6" s="192"/>
      <c r="N6" s="193"/>
      <c r="O6" s="191" t="s">
        <v>23</v>
      </c>
      <c r="P6" s="192"/>
      <c r="Q6" s="193"/>
      <c r="R6" s="191" t="s">
        <v>74</v>
      </c>
      <c r="S6" s="192"/>
      <c r="T6" s="193"/>
    </row>
    <row r="7" spans="1:20" x14ac:dyDescent="0.25">
      <c r="A7" s="7" t="s">
        <v>0</v>
      </c>
      <c r="B7" s="7" t="s">
        <v>1</v>
      </c>
      <c r="C7" s="7" t="s">
        <v>2</v>
      </c>
      <c r="D7" s="188"/>
      <c r="E7" s="190"/>
      <c r="F7" s="6" t="s">
        <v>5</v>
      </c>
      <c r="G7" s="6" t="s">
        <v>6</v>
      </c>
      <c r="H7" s="6" t="s">
        <v>7</v>
      </c>
      <c r="I7" s="6" t="s">
        <v>5</v>
      </c>
      <c r="J7" s="6" t="s">
        <v>6</v>
      </c>
      <c r="K7" s="6" t="s">
        <v>7</v>
      </c>
      <c r="L7" s="6" t="s">
        <v>5</v>
      </c>
      <c r="M7" s="6" t="s">
        <v>6</v>
      </c>
      <c r="N7" s="6" t="s">
        <v>7</v>
      </c>
      <c r="O7" s="6" t="s">
        <v>5</v>
      </c>
      <c r="P7" s="6" t="s">
        <v>6</v>
      </c>
      <c r="Q7" s="6" t="s">
        <v>7</v>
      </c>
      <c r="R7" s="6" t="s">
        <v>5</v>
      </c>
      <c r="S7" s="6" t="s">
        <v>6</v>
      </c>
      <c r="T7" s="6" t="s">
        <v>7</v>
      </c>
    </row>
    <row r="8" spans="1:20" ht="2.25" customHeight="1" x14ac:dyDescent="0.25">
      <c r="A8" s="16"/>
      <c r="B8" s="8"/>
      <c r="C8" s="8"/>
      <c r="D8" s="8"/>
      <c r="E8" s="8"/>
      <c r="F8" s="8"/>
      <c r="G8" s="8"/>
      <c r="H8" s="8"/>
      <c r="I8" s="8"/>
      <c r="J8" s="9"/>
      <c r="K8" s="9"/>
      <c r="L8" s="8"/>
      <c r="M8" s="9"/>
      <c r="N8" s="9"/>
      <c r="O8" s="8"/>
      <c r="P8" s="8"/>
      <c r="Q8" s="8"/>
      <c r="R8" s="8"/>
      <c r="S8" s="9"/>
      <c r="T8" s="9"/>
    </row>
    <row r="9" spans="1:20" x14ac:dyDescent="0.25">
      <c r="A9" s="10" t="str">
        <f>IF(COUNTRY_INFO!A9=0," ",COUNTRY_INFO!A9)</f>
        <v>Angola</v>
      </c>
      <c r="B9" s="10" t="str">
        <f>IF(COUNTRY_INFO!B9=0," ",COUNTRY_INFO!B9)</f>
        <v>BENGO</v>
      </c>
      <c r="C9" s="10" t="str">
        <f>IF(COUNTRY_INFO!C9=0," ",COUNTRY_INFO!C9)</f>
        <v>AMBRIZ</v>
      </c>
      <c r="D9" s="11" t="str">
        <f>IF(COUNTRY_INFO!$T$9:$T$1000="MDA3 (IVM)", COUNTRY_INFO!$T$9:$T$1000, " ")</f>
        <v xml:space="preserve"> </v>
      </c>
      <c r="E9" s="127"/>
      <c r="F9" s="14"/>
      <c r="G9" s="14"/>
      <c r="H9" s="11">
        <f t="shared" ref="H9:H40" si="1">SUM(F9:G9)</f>
        <v>0</v>
      </c>
      <c r="I9" s="22"/>
      <c r="J9" s="22"/>
      <c r="K9" s="14">
        <f t="shared" ref="K9:K40" si="2">SUM(I9:J9)</f>
        <v>0</v>
      </c>
      <c r="L9" s="72"/>
      <c r="M9" s="72"/>
      <c r="N9" s="67">
        <f t="shared" ref="N9:N40" si="3">SUM(L9:M9)</f>
        <v>0</v>
      </c>
      <c r="O9" s="11">
        <f t="shared" ref="O9:O40" si="4">MAX(I9,L9)</f>
        <v>0</v>
      </c>
      <c r="P9" s="11">
        <f t="shared" ref="P9:P40" si="5">MAX(J9,M9)</f>
        <v>0</v>
      </c>
      <c r="Q9" s="11">
        <f t="shared" ref="Q9:Q40" si="6">SUM(O9:P9)</f>
        <v>0</v>
      </c>
      <c r="R9" s="68" t="str">
        <f t="shared" ref="R9:R40" si="7">IF(F9&lt;&gt;0, IF(MAX(I9,L9)/F9*100=0, "-", MAX(I9,L9)/F9*100), " ")</f>
        <v xml:space="preserve"> </v>
      </c>
      <c r="S9" s="68" t="str">
        <f t="shared" ref="S9:S40" si="8">IF(G9&lt;&gt;0, IF(MAX(J9,M9)/G9*100=0, "-", MAX(J9,M9)/G9*100), " ")</f>
        <v xml:space="preserve"> </v>
      </c>
      <c r="T9" s="68" t="str">
        <f t="shared" ref="T9:T40" si="9">IF(H9&lt;&gt;0, IF((MAX(I9,L9)+MAX(J9,M9))/H9*100=0, "-",(MAX(I9,L9)+MAX(J9,M9))/H9*100), " ")</f>
        <v xml:space="preserve"> </v>
      </c>
    </row>
    <row r="10" spans="1:20" x14ac:dyDescent="0.25">
      <c r="A10" s="10" t="str">
        <f>IF(COUNTRY_INFO!A10=0," ",COUNTRY_INFO!A10)</f>
        <v>Angola</v>
      </c>
      <c r="B10" s="10" t="str">
        <f>IF(COUNTRY_INFO!B10=0," ",COUNTRY_INFO!B10)</f>
        <v>BENGO</v>
      </c>
      <c r="C10" s="10" t="str">
        <f>IF(COUNTRY_INFO!C10=0," ",COUNTRY_INFO!C10)</f>
        <v>BULA ATUMBA</v>
      </c>
      <c r="D10" s="11" t="str">
        <f>IF(COUNTRY_INFO!$T$9:$T$1000="MDA3 (IVM)", COUNTRY_INFO!$T$9:$T$1000, " ")</f>
        <v xml:space="preserve"> </v>
      </c>
      <c r="E10" s="127"/>
      <c r="F10" s="14"/>
      <c r="G10" s="14"/>
      <c r="H10" s="11">
        <f t="shared" si="1"/>
        <v>0</v>
      </c>
      <c r="I10" s="22"/>
      <c r="J10" s="22"/>
      <c r="K10" s="14">
        <f t="shared" si="2"/>
        <v>0</v>
      </c>
      <c r="L10" s="72"/>
      <c r="M10" s="72"/>
      <c r="N10" s="67">
        <f t="shared" si="3"/>
        <v>0</v>
      </c>
      <c r="O10" s="11">
        <f t="shared" si="4"/>
        <v>0</v>
      </c>
      <c r="P10" s="11">
        <f t="shared" si="5"/>
        <v>0</v>
      </c>
      <c r="Q10" s="11">
        <f t="shared" si="6"/>
        <v>0</v>
      </c>
      <c r="R10" s="68" t="str">
        <f t="shared" si="7"/>
        <v xml:space="preserve"> </v>
      </c>
      <c r="S10" s="68" t="str">
        <f t="shared" si="8"/>
        <v xml:space="preserve"> </v>
      </c>
      <c r="T10" s="68" t="str">
        <f t="shared" si="9"/>
        <v xml:space="preserve"> </v>
      </c>
    </row>
    <row r="11" spans="1:20" x14ac:dyDescent="0.25">
      <c r="A11" s="10" t="str">
        <f>IF(COUNTRY_INFO!A11=0," ",COUNTRY_INFO!A11)</f>
        <v>Angola</v>
      </c>
      <c r="B11" s="10" t="str">
        <f>IF(COUNTRY_INFO!B11=0," ",COUNTRY_INFO!B11)</f>
        <v>BENGO</v>
      </c>
      <c r="C11" s="10" t="str">
        <f>IF(COUNTRY_INFO!C11=0," ",COUNTRY_INFO!C11)</f>
        <v>DANDE</v>
      </c>
      <c r="D11" s="11" t="str">
        <f>IF(COUNTRY_INFO!$T$9:$T$1000="MDA3 (IVM)", COUNTRY_INFO!$T$9:$T$1000, " ")</f>
        <v xml:space="preserve"> </v>
      </c>
      <c r="E11" s="127"/>
      <c r="F11" s="14"/>
      <c r="G11" s="14"/>
      <c r="H11" s="11">
        <f t="shared" si="1"/>
        <v>0</v>
      </c>
      <c r="I11" s="22"/>
      <c r="J11" s="22"/>
      <c r="K11" s="14">
        <f t="shared" si="2"/>
        <v>0</v>
      </c>
      <c r="L11" s="72"/>
      <c r="M11" s="72"/>
      <c r="N11" s="67">
        <f t="shared" si="3"/>
        <v>0</v>
      </c>
      <c r="O11" s="11">
        <f t="shared" si="4"/>
        <v>0</v>
      </c>
      <c r="P11" s="11">
        <f t="shared" si="5"/>
        <v>0</v>
      </c>
      <c r="Q11" s="11">
        <f t="shared" si="6"/>
        <v>0</v>
      </c>
      <c r="R11" s="68" t="str">
        <f t="shared" si="7"/>
        <v xml:space="preserve"> </v>
      </c>
      <c r="S11" s="68" t="str">
        <f t="shared" si="8"/>
        <v xml:space="preserve"> </v>
      </c>
      <c r="T11" s="68" t="str">
        <f t="shared" si="9"/>
        <v xml:space="preserve"> </v>
      </c>
    </row>
    <row r="12" spans="1:20" x14ac:dyDescent="0.25">
      <c r="A12" s="10" t="str">
        <f>IF(COUNTRY_INFO!A12=0," ",COUNTRY_INFO!A12)</f>
        <v>Angola</v>
      </c>
      <c r="B12" s="10" t="str">
        <f>IF(COUNTRY_INFO!B12=0," ",COUNTRY_INFO!B12)</f>
        <v>BENGO</v>
      </c>
      <c r="C12" s="10" t="str">
        <f>IF(COUNTRY_INFO!C12=0," ",COUNTRY_INFO!C12)</f>
        <v>DEMBOS</v>
      </c>
      <c r="D12" s="11" t="str">
        <f>IF(COUNTRY_INFO!$T$9:$T$1000="MDA3 (IVM)", COUNTRY_INFO!$T$9:$T$1000, " ")</f>
        <v xml:space="preserve"> </v>
      </c>
      <c r="E12" s="127"/>
      <c r="F12" s="14"/>
      <c r="G12" s="14"/>
      <c r="H12" s="11">
        <f t="shared" si="1"/>
        <v>0</v>
      </c>
      <c r="I12" s="22"/>
      <c r="J12" s="22"/>
      <c r="K12" s="14">
        <f t="shared" si="2"/>
        <v>0</v>
      </c>
      <c r="L12" s="72"/>
      <c r="M12" s="72"/>
      <c r="N12" s="67">
        <f t="shared" si="3"/>
        <v>0</v>
      </c>
      <c r="O12" s="11">
        <f t="shared" si="4"/>
        <v>0</v>
      </c>
      <c r="P12" s="11">
        <f t="shared" si="5"/>
        <v>0</v>
      </c>
      <c r="Q12" s="11">
        <f t="shared" si="6"/>
        <v>0</v>
      </c>
      <c r="R12" s="68" t="str">
        <f t="shared" si="7"/>
        <v xml:space="preserve"> </v>
      </c>
      <c r="S12" s="68" t="str">
        <f t="shared" si="8"/>
        <v xml:space="preserve"> </v>
      </c>
      <c r="T12" s="68" t="str">
        <f t="shared" si="9"/>
        <v xml:space="preserve"> </v>
      </c>
    </row>
    <row r="13" spans="1:20" x14ac:dyDescent="0.25">
      <c r="A13" s="10" t="str">
        <f>IF(COUNTRY_INFO!A13=0," ",COUNTRY_INFO!A13)</f>
        <v>Angola</v>
      </c>
      <c r="B13" s="10" t="str">
        <f>IF(COUNTRY_INFO!B13=0," ",COUNTRY_INFO!B13)</f>
        <v>BENGO</v>
      </c>
      <c r="C13" s="10" t="str">
        <f>IF(COUNTRY_INFO!C13=0," ",COUNTRY_INFO!C13)</f>
        <v>NAMBUANGONGO</v>
      </c>
      <c r="D13" s="11" t="str">
        <f>IF(COUNTRY_INFO!$T$9:$T$1000="MDA3 (IVM)", COUNTRY_INFO!$T$9:$T$1000, " ")</f>
        <v xml:space="preserve"> </v>
      </c>
      <c r="E13" s="127"/>
      <c r="F13" s="14"/>
      <c r="G13" s="14"/>
      <c r="H13" s="11">
        <f t="shared" si="1"/>
        <v>0</v>
      </c>
      <c r="I13" s="22"/>
      <c r="J13" s="22"/>
      <c r="K13" s="14">
        <f t="shared" si="2"/>
        <v>0</v>
      </c>
      <c r="L13" s="72"/>
      <c r="M13" s="72"/>
      <c r="N13" s="67">
        <f t="shared" si="3"/>
        <v>0</v>
      </c>
      <c r="O13" s="11">
        <f t="shared" si="4"/>
        <v>0</v>
      </c>
      <c r="P13" s="11">
        <f t="shared" si="5"/>
        <v>0</v>
      </c>
      <c r="Q13" s="11">
        <f t="shared" si="6"/>
        <v>0</v>
      </c>
      <c r="R13" s="68" t="str">
        <f t="shared" si="7"/>
        <v xml:space="preserve"> </v>
      </c>
      <c r="S13" s="68" t="str">
        <f t="shared" si="8"/>
        <v xml:space="preserve"> </v>
      </c>
      <c r="T13" s="68" t="str">
        <f t="shared" si="9"/>
        <v xml:space="preserve"> </v>
      </c>
    </row>
    <row r="14" spans="1:20" x14ac:dyDescent="0.25">
      <c r="A14" s="10" t="str">
        <f>IF(COUNTRY_INFO!A14=0," ",COUNTRY_INFO!A14)</f>
        <v>Angola</v>
      </c>
      <c r="B14" s="10" t="str">
        <f>IF(COUNTRY_INFO!B14=0," ",COUNTRY_INFO!B14)</f>
        <v>BENGO</v>
      </c>
      <c r="C14" s="10" t="str">
        <f>IF(COUNTRY_INFO!C14=0," ",COUNTRY_INFO!C14)</f>
        <v>PANGO ALUQUEM</v>
      </c>
      <c r="D14" s="11" t="str">
        <f>IF(COUNTRY_INFO!$T$9:$T$1000="MDA3 (IVM)", COUNTRY_INFO!$T$9:$T$1000, " ")</f>
        <v xml:space="preserve"> </v>
      </c>
      <c r="E14" s="127"/>
      <c r="F14" s="14"/>
      <c r="G14" s="14"/>
      <c r="H14" s="11">
        <f t="shared" si="1"/>
        <v>0</v>
      </c>
      <c r="I14" s="22"/>
      <c r="J14" s="22"/>
      <c r="K14" s="14">
        <f t="shared" si="2"/>
        <v>0</v>
      </c>
      <c r="L14" s="72"/>
      <c r="M14" s="72"/>
      <c r="N14" s="67">
        <f t="shared" si="3"/>
        <v>0</v>
      </c>
      <c r="O14" s="11">
        <f t="shared" si="4"/>
        <v>0</v>
      </c>
      <c r="P14" s="11">
        <f t="shared" si="5"/>
        <v>0</v>
      </c>
      <c r="Q14" s="11">
        <f t="shared" si="6"/>
        <v>0</v>
      </c>
      <c r="R14" s="68" t="str">
        <f t="shared" si="7"/>
        <v xml:space="preserve"> </v>
      </c>
      <c r="S14" s="68" t="str">
        <f t="shared" si="8"/>
        <v xml:space="preserve"> </v>
      </c>
      <c r="T14" s="68" t="str">
        <f t="shared" si="9"/>
        <v xml:space="preserve"> </v>
      </c>
    </row>
    <row r="15" spans="1:20" x14ac:dyDescent="0.25">
      <c r="A15" s="10" t="str">
        <f>IF(COUNTRY_INFO!A15=0," ",COUNTRY_INFO!A15)</f>
        <v>Angola</v>
      </c>
      <c r="B15" s="10" t="str">
        <f>IF(COUNTRY_INFO!B15=0," ",COUNTRY_INFO!B15)</f>
        <v>BENGUELA</v>
      </c>
      <c r="C15" s="10" t="str">
        <f>IF(COUNTRY_INFO!C15=0," ",COUNTRY_INFO!C15)</f>
        <v>BAIA FARTA</v>
      </c>
      <c r="D15" s="11" t="str">
        <f>IF(COUNTRY_INFO!$T$9:$T$1000="MDA3 (IVM)", COUNTRY_INFO!$T$9:$T$1000, " ")</f>
        <v xml:space="preserve"> </v>
      </c>
      <c r="E15" s="127"/>
      <c r="F15" s="14"/>
      <c r="G15" s="14"/>
      <c r="H15" s="11">
        <f t="shared" si="1"/>
        <v>0</v>
      </c>
      <c r="I15" s="22"/>
      <c r="J15" s="22"/>
      <c r="K15" s="14">
        <f t="shared" si="2"/>
        <v>0</v>
      </c>
      <c r="L15" s="72"/>
      <c r="M15" s="72"/>
      <c r="N15" s="67">
        <f t="shared" si="3"/>
        <v>0</v>
      </c>
      <c r="O15" s="11">
        <f t="shared" si="4"/>
        <v>0</v>
      </c>
      <c r="P15" s="11">
        <f t="shared" si="5"/>
        <v>0</v>
      </c>
      <c r="Q15" s="11">
        <f t="shared" si="6"/>
        <v>0</v>
      </c>
      <c r="R15" s="68" t="str">
        <f t="shared" si="7"/>
        <v xml:space="preserve"> </v>
      </c>
      <c r="S15" s="68" t="str">
        <f t="shared" si="8"/>
        <v xml:space="preserve"> </v>
      </c>
      <c r="T15" s="68" t="str">
        <f t="shared" si="9"/>
        <v xml:space="preserve"> </v>
      </c>
    </row>
    <row r="16" spans="1:20" x14ac:dyDescent="0.25">
      <c r="A16" s="10" t="str">
        <f>IF(COUNTRY_INFO!A16=0," ",COUNTRY_INFO!A16)</f>
        <v>Angola</v>
      </c>
      <c r="B16" s="10" t="str">
        <f>IF(COUNTRY_INFO!B16=0," ",COUNTRY_INFO!B16)</f>
        <v>BENGUELA</v>
      </c>
      <c r="C16" s="10" t="str">
        <f>IF(COUNTRY_INFO!C16=0," ",COUNTRY_INFO!C16)</f>
        <v>BALOMBO</v>
      </c>
      <c r="D16" s="11" t="str">
        <f>IF(COUNTRY_INFO!$T$9:$T$1000="MDA3 (IVM)", COUNTRY_INFO!$T$9:$T$1000, " ")</f>
        <v xml:space="preserve"> </v>
      </c>
      <c r="E16" s="127"/>
      <c r="F16" s="14"/>
      <c r="G16" s="14"/>
      <c r="H16" s="11">
        <f t="shared" si="1"/>
        <v>0</v>
      </c>
      <c r="I16" s="22"/>
      <c r="J16" s="22"/>
      <c r="K16" s="14">
        <f t="shared" si="2"/>
        <v>0</v>
      </c>
      <c r="L16" s="72"/>
      <c r="M16" s="72"/>
      <c r="N16" s="67">
        <f t="shared" si="3"/>
        <v>0</v>
      </c>
      <c r="O16" s="11">
        <f t="shared" si="4"/>
        <v>0</v>
      </c>
      <c r="P16" s="11">
        <f t="shared" si="5"/>
        <v>0</v>
      </c>
      <c r="Q16" s="11">
        <f t="shared" si="6"/>
        <v>0</v>
      </c>
      <c r="R16" s="68" t="str">
        <f t="shared" si="7"/>
        <v xml:space="preserve"> </v>
      </c>
      <c r="S16" s="68" t="str">
        <f t="shared" si="8"/>
        <v xml:space="preserve"> </v>
      </c>
      <c r="T16" s="68" t="str">
        <f t="shared" si="9"/>
        <v xml:space="preserve"> </v>
      </c>
    </row>
    <row r="17" spans="1:20" x14ac:dyDescent="0.25">
      <c r="A17" s="10" t="str">
        <f>IF(COUNTRY_INFO!A17=0," ",COUNTRY_INFO!A17)</f>
        <v>Angola</v>
      </c>
      <c r="B17" s="10" t="str">
        <f>IF(COUNTRY_INFO!B17=0," ",COUNTRY_INFO!B17)</f>
        <v>BENGUELA</v>
      </c>
      <c r="C17" s="10" t="str">
        <f>IF(COUNTRY_INFO!C17=0," ",COUNTRY_INFO!C17)</f>
        <v>BENGUELA</v>
      </c>
      <c r="D17" s="11" t="str">
        <f>IF(COUNTRY_INFO!$T$9:$T$1000="MDA3 (IVM)", COUNTRY_INFO!$T$9:$T$1000, " ")</f>
        <v xml:space="preserve"> </v>
      </c>
      <c r="E17" s="127"/>
      <c r="F17" s="14"/>
      <c r="G17" s="14"/>
      <c r="H17" s="11">
        <f t="shared" si="1"/>
        <v>0</v>
      </c>
      <c r="I17" s="22"/>
      <c r="J17" s="22"/>
      <c r="K17" s="14">
        <f t="shared" si="2"/>
        <v>0</v>
      </c>
      <c r="L17" s="72"/>
      <c r="M17" s="72"/>
      <c r="N17" s="67">
        <f t="shared" si="3"/>
        <v>0</v>
      </c>
      <c r="O17" s="11">
        <f t="shared" si="4"/>
        <v>0</v>
      </c>
      <c r="P17" s="11">
        <f t="shared" si="5"/>
        <v>0</v>
      </c>
      <c r="Q17" s="11">
        <f t="shared" si="6"/>
        <v>0</v>
      </c>
      <c r="R17" s="68" t="str">
        <f t="shared" si="7"/>
        <v xml:space="preserve"> </v>
      </c>
      <c r="S17" s="68" t="str">
        <f t="shared" si="8"/>
        <v xml:space="preserve"> </v>
      </c>
      <c r="T17" s="68" t="str">
        <f t="shared" si="9"/>
        <v xml:space="preserve"> </v>
      </c>
    </row>
    <row r="18" spans="1:20" x14ac:dyDescent="0.25">
      <c r="A18" s="10" t="str">
        <f>IF(COUNTRY_INFO!A18=0," ",COUNTRY_INFO!A18)</f>
        <v>Angola</v>
      </c>
      <c r="B18" s="10" t="str">
        <f>IF(COUNTRY_INFO!B18=0," ",COUNTRY_INFO!B18)</f>
        <v>BENGUELA</v>
      </c>
      <c r="C18" s="10" t="str">
        <f>IF(COUNTRY_INFO!C18=0," ",COUNTRY_INFO!C18)</f>
        <v>BOCOIO</v>
      </c>
      <c r="D18" s="11" t="str">
        <f>IF(COUNTRY_INFO!$T$9:$T$1000="MDA3 (IVM)", COUNTRY_INFO!$T$9:$T$1000, " ")</f>
        <v xml:space="preserve"> </v>
      </c>
      <c r="E18" s="127"/>
      <c r="F18" s="14"/>
      <c r="G18" s="14"/>
      <c r="H18" s="11">
        <f t="shared" si="1"/>
        <v>0</v>
      </c>
      <c r="I18" s="22"/>
      <c r="J18" s="22"/>
      <c r="K18" s="14">
        <f t="shared" si="2"/>
        <v>0</v>
      </c>
      <c r="L18" s="72"/>
      <c r="M18" s="72"/>
      <c r="N18" s="67">
        <f t="shared" si="3"/>
        <v>0</v>
      </c>
      <c r="O18" s="11">
        <f t="shared" si="4"/>
        <v>0</v>
      </c>
      <c r="P18" s="11">
        <f t="shared" si="5"/>
        <v>0</v>
      </c>
      <c r="Q18" s="11">
        <f t="shared" si="6"/>
        <v>0</v>
      </c>
      <c r="R18" s="68" t="str">
        <f t="shared" si="7"/>
        <v xml:space="preserve"> </v>
      </c>
      <c r="S18" s="68" t="str">
        <f t="shared" si="8"/>
        <v xml:space="preserve"> </v>
      </c>
      <c r="T18" s="68" t="str">
        <f t="shared" si="9"/>
        <v xml:space="preserve"> </v>
      </c>
    </row>
    <row r="19" spans="1:20" x14ac:dyDescent="0.25">
      <c r="A19" s="10" t="str">
        <f>IF(COUNTRY_INFO!A19=0," ",COUNTRY_INFO!A19)</f>
        <v>Angola</v>
      </c>
      <c r="B19" s="10" t="str">
        <f>IF(COUNTRY_INFO!B19=0," ",COUNTRY_INFO!B19)</f>
        <v>BENGUELA</v>
      </c>
      <c r="C19" s="10" t="str">
        <f>IF(COUNTRY_INFO!C19=0," ",COUNTRY_INFO!C19)</f>
        <v>CAIMBAMBO</v>
      </c>
      <c r="D19" s="11" t="str">
        <f>IF(COUNTRY_INFO!$T$9:$T$1000="MDA3 (IVM)", COUNTRY_INFO!$T$9:$T$1000, " ")</f>
        <v xml:space="preserve"> </v>
      </c>
      <c r="E19" s="127"/>
      <c r="F19" s="14"/>
      <c r="G19" s="14"/>
      <c r="H19" s="11">
        <f t="shared" si="1"/>
        <v>0</v>
      </c>
      <c r="I19" s="22"/>
      <c r="J19" s="22"/>
      <c r="K19" s="14">
        <f t="shared" si="2"/>
        <v>0</v>
      </c>
      <c r="L19" s="72"/>
      <c r="M19" s="72"/>
      <c r="N19" s="67">
        <f t="shared" si="3"/>
        <v>0</v>
      </c>
      <c r="O19" s="11">
        <f t="shared" si="4"/>
        <v>0</v>
      </c>
      <c r="P19" s="11">
        <f t="shared" si="5"/>
        <v>0</v>
      </c>
      <c r="Q19" s="11">
        <f t="shared" si="6"/>
        <v>0</v>
      </c>
      <c r="R19" s="68" t="str">
        <f t="shared" si="7"/>
        <v xml:space="preserve"> </v>
      </c>
      <c r="S19" s="68" t="str">
        <f t="shared" si="8"/>
        <v xml:space="preserve"> </v>
      </c>
      <c r="T19" s="68" t="str">
        <f t="shared" si="9"/>
        <v xml:space="preserve"> </v>
      </c>
    </row>
    <row r="20" spans="1:20" x14ac:dyDescent="0.25">
      <c r="A20" s="10" t="str">
        <f>IF(COUNTRY_INFO!A20=0," ",COUNTRY_INFO!A20)</f>
        <v>Angola</v>
      </c>
      <c r="B20" s="10" t="str">
        <f>IF(COUNTRY_INFO!B20=0," ",COUNTRY_INFO!B20)</f>
        <v>BENGUELA</v>
      </c>
      <c r="C20" s="10" t="str">
        <f>IF(COUNTRY_INFO!C20=0," ",COUNTRY_INFO!C20)</f>
        <v>CATUMBELA</v>
      </c>
      <c r="D20" s="11" t="str">
        <f>IF(COUNTRY_INFO!$T$9:$T$1000="MDA3 (IVM)", COUNTRY_INFO!$T$9:$T$1000, " ")</f>
        <v xml:space="preserve"> </v>
      </c>
      <c r="E20" s="127"/>
      <c r="F20" s="14"/>
      <c r="G20" s="14"/>
      <c r="H20" s="11">
        <f t="shared" si="1"/>
        <v>0</v>
      </c>
      <c r="I20" s="22"/>
      <c r="J20" s="22"/>
      <c r="K20" s="14">
        <f t="shared" si="2"/>
        <v>0</v>
      </c>
      <c r="L20" s="72"/>
      <c r="M20" s="72"/>
      <c r="N20" s="67">
        <f t="shared" si="3"/>
        <v>0</v>
      </c>
      <c r="O20" s="11">
        <f t="shared" si="4"/>
        <v>0</v>
      </c>
      <c r="P20" s="11">
        <f t="shared" si="5"/>
        <v>0</v>
      </c>
      <c r="Q20" s="11">
        <f t="shared" si="6"/>
        <v>0</v>
      </c>
      <c r="R20" s="68" t="str">
        <f t="shared" si="7"/>
        <v xml:space="preserve"> </v>
      </c>
      <c r="S20" s="68" t="str">
        <f t="shared" si="8"/>
        <v xml:space="preserve"> </v>
      </c>
      <c r="T20" s="68" t="str">
        <f t="shared" si="9"/>
        <v xml:space="preserve"> </v>
      </c>
    </row>
    <row r="21" spans="1:20" x14ac:dyDescent="0.25">
      <c r="A21" s="10" t="str">
        <f>IF(COUNTRY_INFO!A21=0," ",COUNTRY_INFO!A21)</f>
        <v>Angola</v>
      </c>
      <c r="B21" s="10" t="str">
        <f>IF(COUNTRY_INFO!B21=0," ",COUNTRY_INFO!B21)</f>
        <v>BENGUELA</v>
      </c>
      <c r="C21" s="10" t="str">
        <f>IF(COUNTRY_INFO!C21=0," ",COUNTRY_INFO!C21)</f>
        <v>CHONGOROI</v>
      </c>
      <c r="D21" s="11" t="str">
        <f>IF(COUNTRY_INFO!$T$9:$T$1000="MDA3 (IVM)", COUNTRY_INFO!$T$9:$T$1000, " ")</f>
        <v xml:space="preserve"> </v>
      </c>
      <c r="E21" s="127"/>
      <c r="F21" s="14"/>
      <c r="G21" s="14"/>
      <c r="H21" s="11">
        <f t="shared" si="1"/>
        <v>0</v>
      </c>
      <c r="I21" s="22"/>
      <c r="J21" s="22"/>
      <c r="K21" s="14">
        <f t="shared" si="2"/>
        <v>0</v>
      </c>
      <c r="L21" s="72"/>
      <c r="M21" s="72"/>
      <c r="N21" s="67">
        <f t="shared" si="3"/>
        <v>0</v>
      </c>
      <c r="O21" s="11">
        <f t="shared" si="4"/>
        <v>0</v>
      </c>
      <c r="P21" s="11">
        <f t="shared" si="5"/>
        <v>0</v>
      </c>
      <c r="Q21" s="11">
        <f t="shared" si="6"/>
        <v>0</v>
      </c>
      <c r="R21" s="68" t="str">
        <f t="shared" si="7"/>
        <v xml:space="preserve"> </v>
      </c>
      <c r="S21" s="68" t="str">
        <f t="shared" si="8"/>
        <v xml:space="preserve"> </v>
      </c>
      <c r="T21" s="68" t="str">
        <f t="shared" si="9"/>
        <v xml:space="preserve"> </v>
      </c>
    </row>
    <row r="22" spans="1:20" x14ac:dyDescent="0.25">
      <c r="A22" s="10" t="str">
        <f>IF(COUNTRY_INFO!A22=0," ",COUNTRY_INFO!A22)</f>
        <v>Angola</v>
      </c>
      <c r="B22" s="10" t="str">
        <f>IF(COUNTRY_INFO!B22=0," ",COUNTRY_INFO!B22)</f>
        <v>BENGUELA</v>
      </c>
      <c r="C22" s="10" t="str">
        <f>IF(COUNTRY_INFO!C22=0," ",COUNTRY_INFO!C22)</f>
        <v>CUBAL</v>
      </c>
      <c r="D22" s="11" t="str">
        <f>IF(COUNTRY_INFO!$T$9:$T$1000="MDA3 (IVM)", COUNTRY_INFO!$T$9:$T$1000, " ")</f>
        <v xml:space="preserve"> </v>
      </c>
      <c r="E22" s="127"/>
      <c r="F22" s="14"/>
      <c r="G22" s="14"/>
      <c r="H22" s="11">
        <f t="shared" si="1"/>
        <v>0</v>
      </c>
      <c r="I22" s="22"/>
      <c r="J22" s="22"/>
      <c r="K22" s="14">
        <f t="shared" si="2"/>
        <v>0</v>
      </c>
      <c r="L22" s="72"/>
      <c r="M22" s="72"/>
      <c r="N22" s="67">
        <f t="shared" si="3"/>
        <v>0</v>
      </c>
      <c r="O22" s="11">
        <f t="shared" si="4"/>
        <v>0</v>
      </c>
      <c r="P22" s="11">
        <f t="shared" si="5"/>
        <v>0</v>
      </c>
      <c r="Q22" s="11">
        <f t="shared" si="6"/>
        <v>0</v>
      </c>
      <c r="R22" s="68" t="str">
        <f t="shared" si="7"/>
        <v xml:space="preserve"> </v>
      </c>
      <c r="S22" s="68" t="str">
        <f t="shared" si="8"/>
        <v xml:space="preserve"> </v>
      </c>
      <c r="T22" s="68" t="str">
        <f t="shared" si="9"/>
        <v xml:space="preserve"> </v>
      </c>
    </row>
    <row r="23" spans="1:20" x14ac:dyDescent="0.25">
      <c r="A23" s="10" t="str">
        <f>IF(COUNTRY_INFO!A23=0," ",COUNTRY_INFO!A23)</f>
        <v>Angola</v>
      </c>
      <c r="B23" s="10" t="str">
        <f>IF(COUNTRY_INFO!B23=0," ",COUNTRY_INFO!B23)</f>
        <v>BENGUELA</v>
      </c>
      <c r="C23" s="10" t="str">
        <f>IF(COUNTRY_INFO!C23=0," ",COUNTRY_INFO!C23)</f>
        <v>GANDA</v>
      </c>
      <c r="D23" s="11" t="str">
        <f>IF(COUNTRY_INFO!$T$9:$T$1000="MDA3 (IVM)", COUNTRY_INFO!$T$9:$T$1000, " ")</f>
        <v xml:space="preserve"> </v>
      </c>
      <c r="E23" s="127"/>
      <c r="F23" s="14"/>
      <c r="G23" s="14"/>
      <c r="H23" s="11">
        <f t="shared" si="1"/>
        <v>0</v>
      </c>
      <c r="I23" s="22"/>
      <c r="J23" s="22"/>
      <c r="K23" s="14">
        <f t="shared" si="2"/>
        <v>0</v>
      </c>
      <c r="L23" s="72"/>
      <c r="M23" s="72"/>
      <c r="N23" s="67">
        <f t="shared" si="3"/>
        <v>0</v>
      </c>
      <c r="O23" s="11">
        <f t="shared" si="4"/>
        <v>0</v>
      </c>
      <c r="P23" s="11">
        <f t="shared" si="5"/>
        <v>0</v>
      </c>
      <c r="Q23" s="11">
        <f t="shared" si="6"/>
        <v>0</v>
      </c>
      <c r="R23" s="68" t="str">
        <f t="shared" si="7"/>
        <v xml:space="preserve"> </v>
      </c>
      <c r="S23" s="68" t="str">
        <f t="shared" si="8"/>
        <v xml:space="preserve"> </v>
      </c>
      <c r="T23" s="68" t="str">
        <f t="shared" si="9"/>
        <v xml:space="preserve"> </v>
      </c>
    </row>
    <row r="24" spans="1:20" x14ac:dyDescent="0.25">
      <c r="A24" s="10" t="str">
        <f>IF(COUNTRY_INFO!A24=0," ",COUNTRY_INFO!A24)</f>
        <v>Angola</v>
      </c>
      <c r="B24" s="10" t="str">
        <f>IF(COUNTRY_INFO!B24=0," ",COUNTRY_INFO!B24)</f>
        <v>BENGUELA</v>
      </c>
      <c r="C24" s="10" t="str">
        <f>IF(COUNTRY_INFO!C24=0," ",COUNTRY_INFO!C24)</f>
        <v>LOBITO</v>
      </c>
      <c r="D24" s="11" t="str">
        <f>IF(COUNTRY_INFO!$T$9:$T$1000="MDA3 (IVM)", COUNTRY_INFO!$T$9:$T$1000, " ")</f>
        <v xml:space="preserve"> </v>
      </c>
      <c r="E24" s="127"/>
      <c r="F24" s="14"/>
      <c r="G24" s="14"/>
      <c r="H24" s="11">
        <f t="shared" si="1"/>
        <v>0</v>
      </c>
      <c r="I24" s="22"/>
      <c r="J24" s="22"/>
      <c r="K24" s="14">
        <f t="shared" si="2"/>
        <v>0</v>
      </c>
      <c r="L24" s="72"/>
      <c r="M24" s="72"/>
      <c r="N24" s="67">
        <f t="shared" si="3"/>
        <v>0</v>
      </c>
      <c r="O24" s="11">
        <f t="shared" si="4"/>
        <v>0</v>
      </c>
      <c r="P24" s="11">
        <f t="shared" si="5"/>
        <v>0</v>
      </c>
      <c r="Q24" s="11">
        <f t="shared" si="6"/>
        <v>0</v>
      </c>
      <c r="R24" s="68" t="str">
        <f t="shared" si="7"/>
        <v xml:space="preserve"> </v>
      </c>
      <c r="S24" s="68" t="str">
        <f t="shared" si="8"/>
        <v xml:space="preserve"> </v>
      </c>
      <c r="T24" s="68" t="str">
        <f t="shared" si="9"/>
        <v xml:space="preserve"> </v>
      </c>
    </row>
    <row r="25" spans="1:20" x14ac:dyDescent="0.25">
      <c r="A25" s="10" t="str">
        <f>IF(COUNTRY_INFO!A25=0," ",COUNTRY_INFO!A25)</f>
        <v>Angola</v>
      </c>
      <c r="B25" s="10" t="str">
        <f>IF(COUNTRY_INFO!B25=0," ",COUNTRY_INFO!B25)</f>
        <v>BIE</v>
      </c>
      <c r="C25" s="10" t="str">
        <f>IF(COUNTRY_INFO!C25=0," ",COUNTRY_INFO!C25)</f>
        <v>ANDULO</v>
      </c>
      <c r="D25" s="11" t="str">
        <f>IF(COUNTRY_INFO!$T$9:$T$1000="MDA3 (IVM)", COUNTRY_INFO!$T$9:$T$1000, " ")</f>
        <v xml:space="preserve"> </v>
      </c>
      <c r="E25" s="127"/>
      <c r="F25" s="14"/>
      <c r="G25" s="14"/>
      <c r="H25" s="11">
        <f t="shared" si="1"/>
        <v>0</v>
      </c>
      <c r="I25" s="22"/>
      <c r="J25" s="22"/>
      <c r="K25" s="14">
        <f t="shared" si="2"/>
        <v>0</v>
      </c>
      <c r="L25" s="72"/>
      <c r="M25" s="72"/>
      <c r="N25" s="67">
        <f t="shared" si="3"/>
        <v>0</v>
      </c>
      <c r="O25" s="11">
        <f t="shared" si="4"/>
        <v>0</v>
      </c>
      <c r="P25" s="11">
        <f t="shared" si="5"/>
        <v>0</v>
      </c>
      <c r="Q25" s="11">
        <f t="shared" si="6"/>
        <v>0</v>
      </c>
      <c r="R25" s="68" t="str">
        <f t="shared" si="7"/>
        <v xml:space="preserve"> </v>
      </c>
      <c r="S25" s="68" t="str">
        <f t="shared" si="8"/>
        <v xml:space="preserve"> </v>
      </c>
      <c r="T25" s="68" t="str">
        <f t="shared" si="9"/>
        <v xml:space="preserve"> </v>
      </c>
    </row>
    <row r="26" spans="1:20" x14ac:dyDescent="0.25">
      <c r="A26" s="10" t="str">
        <f>IF(COUNTRY_INFO!A26=0," ",COUNTRY_INFO!A26)</f>
        <v>Angola</v>
      </c>
      <c r="B26" s="10" t="str">
        <f>IF(COUNTRY_INFO!B26=0," ",COUNTRY_INFO!B26)</f>
        <v>BIE</v>
      </c>
      <c r="C26" s="10" t="str">
        <f>IF(COUNTRY_INFO!C26=0," ",COUNTRY_INFO!C26)</f>
        <v>CAMACUPA</v>
      </c>
      <c r="D26" s="11" t="str">
        <f>IF(COUNTRY_INFO!$T$9:$T$1000="MDA3 (IVM)", COUNTRY_INFO!$T$9:$T$1000, " ")</f>
        <v xml:space="preserve"> </v>
      </c>
      <c r="E26" s="127"/>
      <c r="F26" s="14"/>
      <c r="G26" s="14"/>
      <c r="H26" s="11">
        <f t="shared" si="1"/>
        <v>0</v>
      </c>
      <c r="I26" s="22"/>
      <c r="J26" s="22"/>
      <c r="K26" s="14">
        <f t="shared" si="2"/>
        <v>0</v>
      </c>
      <c r="L26" s="72"/>
      <c r="M26" s="72"/>
      <c r="N26" s="67">
        <f t="shared" si="3"/>
        <v>0</v>
      </c>
      <c r="O26" s="11">
        <f t="shared" si="4"/>
        <v>0</v>
      </c>
      <c r="P26" s="11">
        <f t="shared" si="5"/>
        <v>0</v>
      </c>
      <c r="Q26" s="11">
        <f t="shared" si="6"/>
        <v>0</v>
      </c>
      <c r="R26" s="68" t="str">
        <f t="shared" si="7"/>
        <v xml:space="preserve"> </v>
      </c>
      <c r="S26" s="68" t="str">
        <f t="shared" si="8"/>
        <v xml:space="preserve"> </v>
      </c>
      <c r="T26" s="68" t="str">
        <f t="shared" si="9"/>
        <v xml:space="preserve"> </v>
      </c>
    </row>
    <row r="27" spans="1:20" x14ac:dyDescent="0.25">
      <c r="A27" s="10" t="str">
        <f>IF(COUNTRY_INFO!A27=0," ",COUNTRY_INFO!A27)</f>
        <v>Angola</v>
      </c>
      <c r="B27" s="10" t="str">
        <f>IF(COUNTRY_INFO!B27=0," ",COUNTRY_INFO!B27)</f>
        <v>BIE</v>
      </c>
      <c r="C27" s="10" t="str">
        <f>IF(COUNTRY_INFO!C27=0," ",COUNTRY_INFO!C27)</f>
        <v>CATABOLA</v>
      </c>
      <c r="D27" s="11" t="str">
        <f>IF(COUNTRY_INFO!$T$9:$T$1000="MDA3 (IVM)", COUNTRY_INFO!$T$9:$T$1000, " ")</f>
        <v xml:space="preserve"> </v>
      </c>
      <c r="E27" s="127"/>
      <c r="F27" s="14"/>
      <c r="G27" s="14"/>
      <c r="H27" s="11">
        <f t="shared" si="1"/>
        <v>0</v>
      </c>
      <c r="I27" s="22"/>
      <c r="J27" s="22"/>
      <c r="K27" s="14">
        <f t="shared" si="2"/>
        <v>0</v>
      </c>
      <c r="L27" s="72"/>
      <c r="M27" s="72"/>
      <c r="N27" s="67">
        <f t="shared" si="3"/>
        <v>0</v>
      </c>
      <c r="O27" s="11">
        <f t="shared" si="4"/>
        <v>0</v>
      </c>
      <c r="P27" s="11">
        <f t="shared" si="5"/>
        <v>0</v>
      </c>
      <c r="Q27" s="11">
        <f t="shared" si="6"/>
        <v>0</v>
      </c>
      <c r="R27" s="68" t="str">
        <f t="shared" si="7"/>
        <v xml:space="preserve"> </v>
      </c>
      <c r="S27" s="68" t="str">
        <f t="shared" si="8"/>
        <v xml:space="preserve"> </v>
      </c>
      <c r="T27" s="68" t="str">
        <f t="shared" si="9"/>
        <v xml:space="preserve"> </v>
      </c>
    </row>
    <row r="28" spans="1:20" x14ac:dyDescent="0.25">
      <c r="A28" s="10" t="str">
        <f>IF(COUNTRY_INFO!A28=0," ",COUNTRY_INFO!A28)</f>
        <v>Angola</v>
      </c>
      <c r="B28" s="10" t="str">
        <f>IF(COUNTRY_INFO!B28=0," ",COUNTRY_INFO!B28)</f>
        <v>BIE</v>
      </c>
      <c r="C28" s="10" t="str">
        <f>IF(COUNTRY_INFO!C28=0," ",COUNTRY_INFO!C28)</f>
        <v>CHINGUAR</v>
      </c>
      <c r="D28" s="11" t="str">
        <f>IF(COUNTRY_INFO!$T$9:$T$1000="MDA3 (IVM)", COUNTRY_INFO!$T$9:$T$1000, " ")</f>
        <v xml:space="preserve"> </v>
      </c>
      <c r="E28" s="127"/>
      <c r="F28" s="14"/>
      <c r="G28" s="14"/>
      <c r="H28" s="11">
        <f t="shared" si="1"/>
        <v>0</v>
      </c>
      <c r="I28" s="22"/>
      <c r="J28" s="22"/>
      <c r="K28" s="14">
        <f t="shared" si="2"/>
        <v>0</v>
      </c>
      <c r="L28" s="72"/>
      <c r="M28" s="72"/>
      <c r="N28" s="67">
        <f t="shared" si="3"/>
        <v>0</v>
      </c>
      <c r="O28" s="11">
        <f t="shared" si="4"/>
        <v>0</v>
      </c>
      <c r="P28" s="11">
        <f t="shared" si="5"/>
        <v>0</v>
      </c>
      <c r="Q28" s="11">
        <f t="shared" si="6"/>
        <v>0</v>
      </c>
      <c r="R28" s="68" t="str">
        <f t="shared" si="7"/>
        <v xml:space="preserve"> </v>
      </c>
      <c r="S28" s="68" t="str">
        <f t="shared" si="8"/>
        <v xml:space="preserve"> </v>
      </c>
      <c r="T28" s="68" t="str">
        <f t="shared" si="9"/>
        <v xml:space="preserve"> </v>
      </c>
    </row>
    <row r="29" spans="1:20" x14ac:dyDescent="0.25">
      <c r="A29" s="10" t="str">
        <f>IF(COUNTRY_INFO!A29=0," ",COUNTRY_INFO!A29)</f>
        <v>Angola</v>
      </c>
      <c r="B29" s="10" t="str">
        <f>IF(COUNTRY_INFO!B29=0," ",COUNTRY_INFO!B29)</f>
        <v>BIE</v>
      </c>
      <c r="C29" s="10" t="str">
        <f>IF(COUNTRY_INFO!C29=0," ",COUNTRY_INFO!C29)</f>
        <v>CHITEMBO</v>
      </c>
      <c r="D29" s="11" t="str">
        <f>IF(COUNTRY_INFO!$T$9:$T$1000="MDA3 (IVM)", COUNTRY_INFO!$T$9:$T$1000, " ")</f>
        <v xml:space="preserve"> </v>
      </c>
      <c r="E29" s="127"/>
      <c r="F29" s="14"/>
      <c r="G29" s="14"/>
      <c r="H29" s="11">
        <f t="shared" si="1"/>
        <v>0</v>
      </c>
      <c r="I29" s="22"/>
      <c r="J29" s="22"/>
      <c r="K29" s="14">
        <f t="shared" si="2"/>
        <v>0</v>
      </c>
      <c r="L29" s="72"/>
      <c r="M29" s="72"/>
      <c r="N29" s="67">
        <f t="shared" si="3"/>
        <v>0</v>
      </c>
      <c r="O29" s="11">
        <f t="shared" si="4"/>
        <v>0</v>
      </c>
      <c r="P29" s="11">
        <f t="shared" si="5"/>
        <v>0</v>
      </c>
      <c r="Q29" s="11">
        <f t="shared" si="6"/>
        <v>0</v>
      </c>
      <c r="R29" s="68" t="str">
        <f t="shared" si="7"/>
        <v xml:space="preserve"> </v>
      </c>
      <c r="S29" s="68" t="str">
        <f t="shared" si="8"/>
        <v xml:space="preserve"> </v>
      </c>
      <c r="T29" s="68" t="str">
        <f t="shared" si="9"/>
        <v xml:space="preserve"> </v>
      </c>
    </row>
    <row r="30" spans="1:20" x14ac:dyDescent="0.25">
      <c r="A30" s="10" t="str">
        <f>IF(COUNTRY_INFO!A30=0," ",COUNTRY_INFO!A30)</f>
        <v>Angola</v>
      </c>
      <c r="B30" s="10" t="str">
        <f>IF(COUNTRY_INFO!B30=0," ",COUNTRY_INFO!B30)</f>
        <v>BIE</v>
      </c>
      <c r="C30" s="10" t="str">
        <f>IF(COUNTRY_INFO!C30=0," ",COUNTRY_INFO!C30)</f>
        <v>CUEMBA</v>
      </c>
      <c r="D30" s="11" t="str">
        <f>IF(COUNTRY_INFO!$T$9:$T$1000="MDA3 (IVM)", COUNTRY_INFO!$T$9:$T$1000, " ")</f>
        <v xml:space="preserve"> </v>
      </c>
      <c r="E30" s="127"/>
      <c r="F30" s="14"/>
      <c r="G30" s="14"/>
      <c r="H30" s="11">
        <f t="shared" si="1"/>
        <v>0</v>
      </c>
      <c r="I30" s="22"/>
      <c r="J30" s="22"/>
      <c r="K30" s="14">
        <f t="shared" si="2"/>
        <v>0</v>
      </c>
      <c r="L30" s="72"/>
      <c r="M30" s="72"/>
      <c r="N30" s="67">
        <f t="shared" si="3"/>
        <v>0</v>
      </c>
      <c r="O30" s="11">
        <f t="shared" si="4"/>
        <v>0</v>
      </c>
      <c r="P30" s="11">
        <f t="shared" si="5"/>
        <v>0</v>
      </c>
      <c r="Q30" s="11">
        <f t="shared" si="6"/>
        <v>0</v>
      </c>
      <c r="R30" s="68" t="str">
        <f t="shared" si="7"/>
        <v xml:space="preserve"> </v>
      </c>
      <c r="S30" s="68" t="str">
        <f t="shared" si="8"/>
        <v xml:space="preserve"> </v>
      </c>
      <c r="T30" s="68" t="str">
        <f t="shared" si="9"/>
        <v xml:space="preserve"> </v>
      </c>
    </row>
    <row r="31" spans="1:20" x14ac:dyDescent="0.25">
      <c r="A31" s="10" t="str">
        <f>IF(COUNTRY_INFO!A31=0," ",COUNTRY_INFO!A31)</f>
        <v>Angola</v>
      </c>
      <c r="B31" s="10" t="str">
        <f>IF(COUNTRY_INFO!B31=0," ",COUNTRY_INFO!B31)</f>
        <v>BIE</v>
      </c>
      <c r="C31" s="10" t="str">
        <f>IF(COUNTRY_INFO!C31=0," ",COUNTRY_INFO!C31)</f>
        <v>CUNHINGA</v>
      </c>
      <c r="D31" s="11" t="str">
        <f>IF(COUNTRY_INFO!$T$9:$T$1000="MDA3 (IVM)", COUNTRY_INFO!$T$9:$T$1000, " ")</f>
        <v xml:space="preserve"> </v>
      </c>
      <c r="E31" s="127"/>
      <c r="F31" s="14"/>
      <c r="G31" s="14"/>
      <c r="H31" s="11">
        <f t="shared" si="1"/>
        <v>0</v>
      </c>
      <c r="I31" s="22"/>
      <c r="J31" s="22"/>
      <c r="K31" s="14">
        <f t="shared" si="2"/>
        <v>0</v>
      </c>
      <c r="L31" s="72"/>
      <c r="M31" s="72"/>
      <c r="N31" s="67">
        <f t="shared" si="3"/>
        <v>0</v>
      </c>
      <c r="O31" s="11">
        <f t="shared" si="4"/>
        <v>0</v>
      </c>
      <c r="P31" s="11">
        <f t="shared" si="5"/>
        <v>0</v>
      </c>
      <c r="Q31" s="11">
        <f t="shared" si="6"/>
        <v>0</v>
      </c>
      <c r="R31" s="68" t="str">
        <f t="shared" si="7"/>
        <v xml:space="preserve"> </v>
      </c>
      <c r="S31" s="68" t="str">
        <f t="shared" si="8"/>
        <v xml:space="preserve"> </v>
      </c>
      <c r="T31" s="68" t="str">
        <f t="shared" si="9"/>
        <v xml:space="preserve"> </v>
      </c>
    </row>
    <row r="32" spans="1:20" x14ac:dyDescent="0.25">
      <c r="A32" s="10" t="str">
        <f>IF(COUNTRY_INFO!A32=0," ",COUNTRY_INFO!A32)</f>
        <v>Angola</v>
      </c>
      <c r="B32" s="10" t="str">
        <f>IF(COUNTRY_INFO!B32=0," ",COUNTRY_INFO!B32)</f>
        <v>BIE</v>
      </c>
      <c r="C32" s="10" t="str">
        <f>IF(COUNTRY_INFO!C32=0," ",COUNTRY_INFO!C32)</f>
        <v>KUITO</v>
      </c>
      <c r="D32" s="11" t="str">
        <f>IF(COUNTRY_INFO!$T$9:$T$1000="MDA3 (IVM)", COUNTRY_INFO!$T$9:$T$1000, " ")</f>
        <v xml:space="preserve"> </v>
      </c>
      <c r="E32" s="127"/>
      <c r="F32" s="14"/>
      <c r="G32" s="14"/>
      <c r="H32" s="11">
        <f t="shared" si="1"/>
        <v>0</v>
      </c>
      <c r="I32" s="22"/>
      <c r="J32" s="22"/>
      <c r="K32" s="14">
        <f t="shared" si="2"/>
        <v>0</v>
      </c>
      <c r="L32" s="72"/>
      <c r="M32" s="72"/>
      <c r="N32" s="67">
        <f t="shared" si="3"/>
        <v>0</v>
      </c>
      <c r="O32" s="11">
        <f t="shared" si="4"/>
        <v>0</v>
      </c>
      <c r="P32" s="11">
        <f t="shared" si="5"/>
        <v>0</v>
      </c>
      <c r="Q32" s="11">
        <f t="shared" si="6"/>
        <v>0</v>
      </c>
      <c r="R32" s="68" t="str">
        <f t="shared" si="7"/>
        <v xml:space="preserve"> </v>
      </c>
      <c r="S32" s="68" t="str">
        <f t="shared" si="8"/>
        <v xml:space="preserve"> </v>
      </c>
      <c r="T32" s="68" t="str">
        <f t="shared" si="9"/>
        <v xml:space="preserve"> </v>
      </c>
    </row>
    <row r="33" spans="1:20" x14ac:dyDescent="0.25">
      <c r="A33" s="10" t="str">
        <f>IF(COUNTRY_INFO!A33=0," ",COUNTRY_INFO!A33)</f>
        <v>Angola</v>
      </c>
      <c r="B33" s="10" t="str">
        <f>IF(COUNTRY_INFO!B33=0," ",COUNTRY_INFO!B33)</f>
        <v>BIE</v>
      </c>
      <c r="C33" s="10" t="str">
        <f>IF(COUNTRY_INFO!C33=0," ",COUNTRY_INFO!C33)</f>
        <v>NHAREA</v>
      </c>
      <c r="D33" s="11" t="str">
        <f>IF(COUNTRY_INFO!$T$9:$T$1000="MDA3 (IVM)", COUNTRY_INFO!$T$9:$T$1000, " ")</f>
        <v xml:space="preserve"> </v>
      </c>
      <c r="E33" s="127"/>
      <c r="F33" s="14"/>
      <c r="G33" s="14"/>
      <c r="H33" s="11">
        <f t="shared" si="1"/>
        <v>0</v>
      </c>
      <c r="I33" s="22"/>
      <c r="J33" s="22"/>
      <c r="K33" s="14">
        <f t="shared" si="2"/>
        <v>0</v>
      </c>
      <c r="L33" s="72"/>
      <c r="M33" s="72"/>
      <c r="N33" s="67">
        <f t="shared" si="3"/>
        <v>0</v>
      </c>
      <c r="O33" s="11">
        <f t="shared" si="4"/>
        <v>0</v>
      </c>
      <c r="P33" s="11">
        <f t="shared" si="5"/>
        <v>0</v>
      </c>
      <c r="Q33" s="11">
        <f t="shared" si="6"/>
        <v>0</v>
      </c>
      <c r="R33" s="68" t="str">
        <f t="shared" si="7"/>
        <v xml:space="preserve"> </v>
      </c>
      <c r="S33" s="68" t="str">
        <f t="shared" si="8"/>
        <v xml:space="preserve"> </v>
      </c>
      <c r="T33" s="68" t="str">
        <f t="shared" si="9"/>
        <v xml:space="preserve"> </v>
      </c>
    </row>
    <row r="34" spans="1:20" x14ac:dyDescent="0.25">
      <c r="A34" s="10" t="str">
        <f>IF(COUNTRY_INFO!A34=0," ",COUNTRY_INFO!A34)</f>
        <v>Angola</v>
      </c>
      <c r="B34" s="10" t="str">
        <f>IF(COUNTRY_INFO!B34=0," ",COUNTRY_INFO!B34)</f>
        <v>CABINDA</v>
      </c>
      <c r="C34" s="10" t="str">
        <f>IF(COUNTRY_INFO!C34=0," ",COUNTRY_INFO!C34)</f>
        <v>BELIZE</v>
      </c>
      <c r="D34" s="11" t="str">
        <f>IF(COUNTRY_INFO!$T$9:$T$1000="MDA3 (IVM)", COUNTRY_INFO!$T$9:$T$1000, " ")</f>
        <v xml:space="preserve"> </v>
      </c>
      <c r="E34" s="127"/>
      <c r="F34" s="14"/>
      <c r="G34" s="14"/>
      <c r="H34" s="11">
        <f t="shared" si="1"/>
        <v>0</v>
      </c>
      <c r="I34" s="22"/>
      <c r="J34" s="22"/>
      <c r="K34" s="14">
        <f t="shared" si="2"/>
        <v>0</v>
      </c>
      <c r="L34" s="72"/>
      <c r="M34" s="72"/>
      <c r="N34" s="67">
        <f t="shared" si="3"/>
        <v>0</v>
      </c>
      <c r="O34" s="11">
        <f t="shared" si="4"/>
        <v>0</v>
      </c>
      <c r="P34" s="11">
        <f t="shared" si="5"/>
        <v>0</v>
      </c>
      <c r="Q34" s="11">
        <f t="shared" si="6"/>
        <v>0</v>
      </c>
      <c r="R34" s="68" t="str">
        <f t="shared" si="7"/>
        <v xml:space="preserve"> </v>
      </c>
      <c r="S34" s="68" t="str">
        <f t="shared" si="8"/>
        <v xml:space="preserve"> </v>
      </c>
      <c r="T34" s="68" t="str">
        <f t="shared" si="9"/>
        <v xml:space="preserve"> </v>
      </c>
    </row>
    <row r="35" spans="1:20" x14ac:dyDescent="0.25">
      <c r="A35" s="10" t="str">
        <f>IF(COUNTRY_INFO!A35=0," ",COUNTRY_INFO!A35)</f>
        <v>Angola</v>
      </c>
      <c r="B35" s="10" t="str">
        <f>IF(COUNTRY_INFO!B35=0," ",COUNTRY_INFO!B35)</f>
        <v>CABINDA</v>
      </c>
      <c r="C35" s="10" t="str">
        <f>IF(COUNTRY_INFO!C35=0," ",COUNTRY_INFO!C35)</f>
        <v>BUCO ZAU</v>
      </c>
      <c r="D35" s="11" t="str">
        <f>IF(COUNTRY_INFO!$T$9:$T$1000="MDA3 (IVM)", COUNTRY_INFO!$T$9:$T$1000, " ")</f>
        <v xml:space="preserve"> </v>
      </c>
      <c r="E35" s="127"/>
      <c r="F35" s="14"/>
      <c r="G35" s="14"/>
      <c r="H35" s="11">
        <f t="shared" si="1"/>
        <v>0</v>
      </c>
      <c r="I35" s="22"/>
      <c r="J35" s="22"/>
      <c r="K35" s="14">
        <f t="shared" si="2"/>
        <v>0</v>
      </c>
      <c r="L35" s="72"/>
      <c r="M35" s="72"/>
      <c r="N35" s="67">
        <f t="shared" si="3"/>
        <v>0</v>
      </c>
      <c r="O35" s="11">
        <f t="shared" si="4"/>
        <v>0</v>
      </c>
      <c r="P35" s="11">
        <f t="shared" si="5"/>
        <v>0</v>
      </c>
      <c r="Q35" s="11">
        <f t="shared" si="6"/>
        <v>0</v>
      </c>
      <c r="R35" s="68" t="str">
        <f t="shared" si="7"/>
        <v xml:space="preserve"> </v>
      </c>
      <c r="S35" s="68" t="str">
        <f t="shared" si="8"/>
        <v xml:space="preserve"> </v>
      </c>
      <c r="T35" s="68" t="str">
        <f t="shared" si="9"/>
        <v xml:space="preserve"> </v>
      </c>
    </row>
    <row r="36" spans="1:20" x14ac:dyDescent="0.25">
      <c r="A36" s="10" t="str">
        <f>IF(COUNTRY_INFO!A36=0," ",COUNTRY_INFO!A36)</f>
        <v>Angola</v>
      </c>
      <c r="B36" s="10" t="str">
        <f>IF(COUNTRY_INFO!B36=0," ",COUNTRY_INFO!B36)</f>
        <v>CABINDA</v>
      </c>
      <c r="C36" s="10" t="str">
        <f>IF(COUNTRY_INFO!C36=0," ",COUNTRY_INFO!C36)</f>
        <v>CABINDA</v>
      </c>
      <c r="D36" s="11" t="str">
        <f>IF(COUNTRY_INFO!$T$9:$T$1000="MDA3 (IVM)", COUNTRY_INFO!$T$9:$T$1000, " ")</f>
        <v xml:space="preserve"> </v>
      </c>
      <c r="E36" s="127"/>
      <c r="F36" s="14"/>
      <c r="G36" s="14"/>
      <c r="H36" s="11">
        <f t="shared" si="1"/>
        <v>0</v>
      </c>
      <c r="I36" s="22"/>
      <c r="J36" s="22"/>
      <c r="K36" s="14">
        <f t="shared" si="2"/>
        <v>0</v>
      </c>
      <c r="L36" s="72"/>
      <c r="M36" s="72"/>
      <c r="N36" s="67">
        <f t="shared" si="3"/>
        <v>0</v>
      </c>
      <c r="O36" s="11">
        <f t="shared" si="4"/>
        <v>0</v>
      </c>
      <c r="P36" s="11">
        <f t="shared" si="5"/>
        <v>0</v>
      </c>
      <c r="Q36" s="11">
        <f t="shared" si="6"/>
        <v>0</v>
      </c>
      <c r="R36" s="68" t="str">
        <f t="shared" si="7"/>
        <v xml:space="preserve"> </v>
      </c>
      <c r="S36" s="68" t="str">
        <f t="shared" si="8"/>
        <v xml:space="preserve"> </v>
      </c>
      <c r="T36" s="68" t="str">
        <f t="shared" si="9"/>
        <v xml:space="preserve"> </v>
      </c>
    </row>
    <row r="37" spans="1:20" x14ac:dyDescent="0.25">
      <c r="A37" s="10" t="str">
        <f>IF(COUNTRY_INFO!A37=0," ",COUNTRY_INFO!A37)</f>
        <v>Angola</v>
      </c>
      <c r="B37" s="10" t="str">
        <f>IF(COUNTRY_INFO!B37=0," ",COUNTRY_INFO!B37)</f>
        <v>CABINDA</v>
      </c>
      <c r="C37" s="10" t="str">
        <f>IF(COUNTRY_INFO!C37=0," ",COUNTRY_INFO!C37)</f>
        <v>CACONGO</v>
      </c>
      <c r="D37" s="11" t="str">
        <f>IF(COUNTRY_INFO!$T$9:$T$1000="MDA3 (IVM)", COUNTRY_INFO!$T$9:$T$1000, " ")</f>
        <v xml:space="preserve"> </v>
      </c>
      <c r="E37" s="127"/>
      <c r="F37" s="14"/>
      <c r="G37" s="14"/>
      <c r="H37" s="11">
        <f t="shared" si="1"/>
        <v>0</v>
      </c>
      <c r="I37" s="22"/>
      <c r="J37" s="22"/>
      <c r="K37" s="14">
        <f t="shared" si="2"/>
        <v>0</v>
      </c>
      <c r="L37" s="72"/>
      <c r="M37" s="72"/>
      <c r="N37" s="67">
        <f t="shared" si="3"/>
        <v>0</v>
      </c>
      <c r="O37" s="11">
        <f t="shared" si="4"/>
        <v>0</v>
      </c>
      <c r="P37" s="11">
        <f t="shared" si="5"/>
        <v>0</v>
      </c>
      <c r="Q37" s="11">
        <f t="shared" si="6"/>
        <v>0</v>
      </c>
      <c r="R37" s="68" t="str">
        <f t="shared" si="7"/>
        <v xml:space="preserve"> </v>
      </c>
      <c r="S37" s="68" t="str">
        <f t="shared" si="8"/>
        <v xml:space="preserve"> </v>
      </c>
      <c r="T37" s="68" t="str">
        <f t="shared" si="9"/>
        <v xml:space="preserve"> </v>
      </c>
    </row>
    <row r="38" spans="1:20" x14ac:dyDescent="0.25">
      <c r="A38" s="10" t="str">
        <f>IF(COUNTRY_INFO!A38=0," ",COUNTRY_INFO!A38)</f>
        <v>Angola</v>
      </c>
      <c r="B38" s="10" t="str">
        <f>IF(COUNTRY_INFO!B38=0," ",COUNTRY_INFO!B38)</f>
        <v>CUNENE</v>
      </c>
      <c r="C38" s="10" t="str">
        <f>IF(COUNTRY_INFO!C38=0," ",COUNTRY_INFO!C38)</f>
        <v>CAHAMA</v>
      </c>
      <c r="D38" s="11" t="str">
        <f>IF(COUNTRY_INFO!$T$9:$T$1000="MDA3 (IVM)", COUNTRY_INFO!$T$9:$T$1000, " ")</f>
        <v xml:space="preserve"> </v>
      </c>
      <c r="E38" s="127"/>
      <c r="F38" s="14"/>
      <c r="G38" s="14"/>
      <c r="H38" s="11">
        <f t="shared" si="1"/>
        <v>0</v>
      </c>
      <c r="I38" s="22"/>
      <c r="J38" s="22"/>
      <c r="K38" s="14">
        <f t="shared" si="2"/>
        <v>0</v>
      </c>
      <c r="L38" s="72"/>
      <c r="M38" s="72"/>
      <c r="N38" s="67">
        <f t="shared" si="3"/>
        <v>0</v>
      </c>
      <c r="O38" s="11">
        <f t="shared" si="4"/>
        <v>0</v>
      </c>
      <c r="P38" s="11">
        <f t="shared" si="5"/>
        <v>0</v>
      </c>
      <c r="Q38" s="11">
        <f t="shared" si="6"/>
        <v>0</v>
      </c>
      <c r="R38" s="68" t="str">
        <f t="shared" si="7"/>
        <v xml:space="preserve"> </v>
      </c>
      <c r="S38" s="68" t="str">
        <f t="shared" si="8"/>
        <v xml:space="preserve"> </v>
      </c>
      <c r="T38" s="68" t="str">
        <f t="shared" si="9"/>
        <v xml:space="preserve"> </v>
      </c>
    </row>
    <row r="39" spans="1:20" x14ac:dyDescent="0.25">
      <c r="A39" s="10" t="str">
        <f>IF(COUNTRY_INFO!A39=0," ",COUNTRY_INFO!A39)</f>
        <v>Angola</v>
      </c>
      <c r="B39" s="10" t="str">
        <f>IF(COUNTRY_INFO!B39=0," ",COUNTRY_INFO!B39)</f>
        <v>CUNENE</v>
      </c>
      <c r="C39" s="10" t="str">
        <f>IF(COUNTRY_INFO!C39=0," ",COUNTRY_INFO!C39)</f>
        <v>CUANHAMA</v>
      </c>
      <c r="D39" s="11" t="str">
        <f>IF(COUNTRY_INFO!$T$9:$T$1000="MDA3 (IVM)", COUNTRY_INFO!$T$9:$T$1000, " ")</f>
        <v xml:space="preserve"> </v>
      </c>
      <c r="E39" s="127"/>
      <c r="F39" s="14"/>
      <c r="G39" s="14"/>
      <c r="H39" s="11">
        <f t="shared" si="1"/>
        <v>0</v>
      </c>
      <c r="I39" s="22"/>
      <c r="J39" s="22"/>
      <c r="K39" s="14">
        <f t="shared" si="2"/>
        <v>0</v>
      </c>
      <c r="L39" s="72"/>
      <c r="M39" s="72"/>
      <c r="N39" s="67">
        <f t="shared" si="3"/>
        <v>0</v>
      </c>
      <c r="O39" s="11">
        <f t="shared" si="4"/>
        <v>0</v>
      </c>
      <c r="P39" s="11">
        <f t="shared" si="5"/>
        <v>0</v>
      </c>
      <c r="Q39" s="11">
        <f t="shared" si="6"/>
        <v>0</v>
      </c>
      <c r="R39" s="68" t="str">
        <f t="shared" si="7"/>
        <v xml:space="preserve"> </v>
      </c>
      <c r="S39" s="68" t="str">
        <f t="shared" si="8"/>
        <v xml:space="preserve"> </v>
      </c>
      <c r="T39" s="68" t="str">
        <f t="shared" si="9"/>
        <v xml:space="preserve"> </v>
      </c>
    </row>
    <row r="40" spans="1:20" x14ac:dyDescent="0.25">
      <c r="A40" s="10" t="str">
        <f>IF(COUNTRY_INFO!A40=0," ",COUNTRY_INFO!A40)</f>
        <v>Angola</v>
      </c>
      <c r="B40" s="10" t="str">
        <f>IF(COUNTRY_INFO!B40=0," ",COUNTRY_INFO!B40)</f>
        <v>CUNENE</v>
      </c>
      <c r="C40" s="10" t="str">
        <f>IF(COUNTRY_INFO!C40=0," ",COUNTRY_INFO!C40)</f>
        <v>CUROCA</v>
      </c>
      <c r="D40" s="11" t="str">
        <f>IF(COUNTRY_INFO!$T$9:$T$1000="MDA3 (IVM)", COUNTRY_INFO!$T$9:$T$1000, " ")</f>
        <v xml:space="preserve"> </v>
      </c>
      <c r="E40" s="127"/>
      <c r="F40" s="14"/>
      <c r="G40" s="14"/>
      <c r="H40" s="11">
        <f t="shared" si="1"/>
        <v>0</v>
      </c>
      <c r="I40" s="22"/>
      <c r="J40" s="22"/>
      <c r="K40" s="14">
        <f t="shared" si="2"/>
        <v>0</v>
      </c>
      <c r="L40" s="72"/>
      <c r="M40" s="72"/>
      <c r="N40" s="67">
        <f t="shared" si="3"/>
        <v>0</v>
      </c>
      <c r="O40" s="11">
        <f t="shared" si="4"/>
        <v>0</v>
      </c>
      <c r="P40" s="11">
        <f t="shared" si="5"/>
        <v>0</v>
      </c>
      <c r="Q40" s="11">
        <f t="shared" si="6"/>
        <v>0</v>
      </c>
      <c r="R40" s="68" t="str">
        <f t="shared" si="7"/>
        <v xml:space="preserve"> </v>
      </c>
      <c r="S40" s="68" t="str">
        <f t="shared" si="8"/>
        <v xml:space="preserve"> </v>
      </c>
      <c r="T40" s="68" t="str">
        <f t="shared" si="9"/>
        <v xml:space="preserve"> </v>
      </c>
    </row>
    <row r="41" spans="1:20" x14ac:dyDescent="0.25">
      <c r="A41" s="10" t="str">
        <f>IF(COUNTRY_INFO!A41=0," ",COUNTRY_INFO!A41)</f>
        <v>Angola</v>
      </c>
      <c r="B41" s="10" t="str">
        <f>IF(COUNTRY_INFO!B41=0," ",COUNTRY_INFO!B41)</f>
        <v>CUNENE</v>
      </c>
      <c r="C41" s="10" t="str">
        <f>IF(COUNTRY_INFO!C41=0," ",COUNTRY_INFO!C41)</f>
        <v>CUVELAI</v>
      </c>
      <c r="D41" s="11" t="str">
        <f>IF(COUNTRY_INFO!$T$9:$T$1000="MDA3 (IVM)", COUNTRY_INFO!$T$9:$T$1000, " ")</f>
        <v xml:space="preserve"> </v>
      </c>
      <c r="E41" s="127"/>
      <c r="F41" s="14"/>
      <c r="G41" s="14"/>
      <c r="H41" s="11">
        <f t="shared" ref="H41:H72" si="10">SUM(F41:G41)</f>
        <v>0</v>
      </c>
      <c r="I41" s="22"/>
      <c r="J41" s="22"/>
      <c r="K41" s="14">
        <f t="shared" ref="K41:K72" si="11">SUM(I41:J41)</f>
        <v>0</v>
      </c>
      <c r="L41" s="72"/>
      <c r="M41" s="72"/>
      <c r="N41" s="67">
        <f t="shared" ref="N41:N72" si="12">SUM(L41:M41)</f>
        <v>0</v>
      </c>
      <c r="O41" s="11">
        <f t="shared" ref="O41:O72" si="13">MAX(I41,L41)</f>
        <v>0</v>
      </c>
      <c r="P41" s="11">
        <f t="shared" ref="P41:P72" si="14">MAX(J41,M41)</f>
        <v>0</v>
      </c>
      <c r="Q41" s="11">
        <f t="shared" ref="Q41:Q72" si="15">SUM(O41:P41)</f>
        <v>0</v>
      </c>
      <c r="R41" s="68" t="str">
        <f t="shared" ref="R41:R72" si="16">IF(F41&lt;&gt;0, IF(MAX(I41,L41)/F41*100=0, "-", MAX(I41,L41)/F41*100), " ")</f>
        <v xml:space="preserve"> </v>
      </c>
      <c r="S41" s="68" t="str">
        <f t="shared" ref="S41:S72" si="17">IF(G41&lt;&gt;0, IF(MAX(J41,M41)/G41*100=0, "-", MAX(J41,M41)/G41*100), " ")</f>
        <v xml:space="preserve"> </v>
      </c>
      <c r="T41" s="68" t="str">
        <f t="shared" ref="T41:T72" si="18">IF(H41&lt;&gt;0, IF((MAX(I41,L41)+MAX(J41,M41))/H41*100=0, "-",(MAX(I41,L41)+MAX(J41,M41))/H41*100), " ")</f>
        <v xml:space="preserve"> </v>
      </c>
    </row>
    <row r="42" spans="1:20" x14ac:dyDescent="0.25">
      <c r="A42" s="10" t="str">
        <f>IF(COUNTRY_INFO!A42=0," ",COUNTRY_INFO!A42)</f>
        <v>Angola</v>
      </c>
      <c r="B42" s="10" t="str">
        <f>IF(COUNTRY_INFO!B42=0," ",COUNTRY_INFO!B42)</f>
        <v>CUNENE</v>
      </c>
      <c r="C42" s="10" t="str">
        <f>IF(COUNTRY_INFO!C42=0," ",COUNTRY_INFO!C42)</f>
        <v>NAMACUNDE</v>
      </c>
      <c r="D42" s="11" t="str">
        <f>IF(COUNTRY_INFO!$T$9:$T$1000="MDA3 (IVM)", COUNTRY_INFO!$T$9:$T$1000, " ")</f>
        <v xml:space="preserve"> </v>
      </c>
      <c r="E42" s="127"/>
      <c r="F42" s="14"/>
      <c r="G42" s="14"/>
      <c r="H42" s="11">
        <f t="shared" si="10"/>
        <v>0</v>
      </c>
      <c r="I42" s="22"/>
      <c r="J42" s="22"/>
      <c r="K42" s="14">
        <f t="shared" si="11"/>
        <v>0</v>
      </c>
      <c r="L42" s="72"/>
      <c r="M42" s="72"/>
      <c r="N42" s="67">
        <f t="shared" si="12"/>
        <v>0</v>
      </c>
      <c r="O42" s="11">
        <f t="shared" si="13"/>
        <v>0</v>
      </c>
      <c r="P42" s="11">
        <f t="shared" si="14"/>
        <v>0</v>
      </c>
      <c r="Q42" s="11">
        <f t="shared" si="15"/>
        <v>0</v>
      </c>
      <c r="R42" s="68" t="str">
        <f t="shared" si="16"/>
        <v xml:space="preserve"> </v>
      </c>
      <c r="S42" s="68" t="str">
        <f t="shared" si="17"/>
        <v xml:space="preserve"> </v>
      </c>
      <c r="T42" s="68" t="str">
        <f t="shared" si="18"/>
        <v xml:space="preserve"> </v>
      </c>
    </row>
    <row r="43" spans="1:20" x14ac:dyDescent="0.25">
      <c r="A43" s="10" t="str">
        <f>IF(COUNTRY_INFO!A43=0," ",COUNTRY_INFO!A43)</f>
        <v>Angola</v>
      </c>
      <c r="B43" s="10" t="str">
        <f>IF(COUNTRY_INFO!B43=0," ",COUNTRY_INFO!B43)</f>
        <v>CUNENE</v>
      </c>
      <c r="C43" s="10" t="str">
        <f>IF(COUNTRY_INFO!C43=0," ",COUNTRY_INFO!C43)</f>
        <v>OMBADJA</v>
      </c>
      <c r="D43" s="11" t="str">
        <f>IF(COUNTRY_INFO!$T$9:$T$1000="MDA3 (IVM)", COUNTRY_INFO!$T$9:$T$1000, " ")</f>
        <v xml:space="preserve"> </v>
      </c>
      <c r="E43" s="127"/>
      <c r="F43" s="14"/>
      <c r="G43" s="14"/>
      <c r="H43" s="11">
        <f t="shared" si="10"/>
        <v>0</v>
      </c>
      <c r="I43" s="22"/>
      <c r="J43" s="22"/>
      <c r="K43" s="14">
        <f t="shared" si="11"/>
        <v>0</v>
      </c>
      <c r="L43" s="72"/>
      <c r="M43" s="72"/>
      <c r="N43" s="67">
        <f t="shared" si="12"/>
        <v>0</v>
      </c>
      <c r="O43" s="11">
        <f t="shared" si="13"/>
        <v>0</v>
      </c>
      <c r="P43" s="11">
        <f t="shared" si="14"/>
        <v>0</v>
      </c>
      <c r="Q43" s="11">
        <f t="shared" si="15"/>
        <v>0</v>
      </c>
      <c r="R43" s="68" t="str">
        <f t="shared" si="16"/>
        <v xml:space="preserve"> </v>
      </c>
      <c r="S43" s="68" t="str">
        <f t="shared" si="17"/>
        <v xml:space="preserve"> </v>
      </c>
      <c r="T43" s="68" t="str">
        <f t="shared" si="18"/>
        <v xml:space="preserve"> </v>
      </c>
    </row>
    <row r="44" spans="1:20" x14ac:dyDescent="0.25">
      <c r="A44" s="10" t="str">
        <f>IF(COUNTRY_INFO!A44=0," ",COUNTRY_INFO!A44)</f>
        <v>Angola</v>
      </c>
      <c r="B44" s="10" t="str">
        <f>IF(COUNTRY_INFO!B44=0," ",COUNTRY_INFO!B44)</f>
        <v>HUAMBO</v>
      </c>
      <c r="C44" s="10" t="str">
        <f>IF(COUNTRY_INFO!C44=0," ",COUNTRY_INFO!C44)</f>
        <v>BAILUNDO</v>
      </c>
      <c r="D44" s="11" t="str">
        <f>IF(COUNTRY_INFO!$T$9:$T$1000="MDA3 (IVM)", COUNTRY_INFO!$T$9:$T$1000, " ")</f>
        <v xml:space="preserve"> </v>
      </c>
      <c r="E44" s="127"/>
      <c r="F44" s="14"/>
      <c r="G44" s="14"/>
      <c r="H44" s="11">
        <f t="shared" si="10"/>
        <v>0</v>
      </c>
      <c r="I44" s="22"/>
      <c r="J44" s="22"/>
      <c r="K44" s="14">
        <f t="shared" si="11"/>
        <v>0</v>
      </c>
      <c r="L44" s="72"/>
      <c r="M44" s="72"/>
      <c r="N44" s="67">
        <f t="shared" si="12"/>
        <v>0</v>
      </c>
      <c r="O44" s="11">
        <f t="shared" si="13"/>
        <v>0</v>
      </c>
      <c r="P44" s="11">
        <f t="shared" si="14"/>
        <v>0</v>
      </c>
      <c r="Q44" s="11">
        <f t="shared" si="15"/>
        <v>0</v>
      </c>
      <c r="R44" s="68" t="str">
        <f t="shared" si="16"/>
        <v xml:space="preserve"> </v>
      </c>
      <c r="S44" s="68" t="str">
        <f t="shared" si="17"/>
        <v xml:space="preserve"> </v>
      </c>
      <c r="T44" s="68" t="str">
        <f t="shared" si="18"/>
        <v xml:space="preserve"> </v>
      </c>
    </row>
    <row r="45" spans="1:20" x14ac:dyDescent="0.25">
      <c r="A45" s="10" t="str">
        <f>IF(COUNTRY_INFO!A45=0," ",COUNTRY_INFO!A45)</f>
        <v>Angola</v>
      </c>
      <c r="B45" s="10" t="str">
        <f>IF(COUNTRY_INFO!B45=0," ",COUNTRY_INFO!B45)</f>
        <v>HUAMBO</v>
      </c>
      <c r="C45" s="10" t="str">
        <f>IF(COUNTRY_INFO!C45=0," ",COUNTRY_INFO!C45)</f>
        <v>CAALA</v>
      </c>
      <c r="D45" s="11" t="str">
        <f>IF(COUNTRY_INFO!$T$9:$T$1000="MDA3 (IVM)", COUNTRY_INFO!$T$9:$T$1000, " ")</f>
        <v xml:space="preserve"> </v>
      </c>
      <c r="E45" s="127"/>
      <c r="F45" s="14"/>
      <c r="G45" s="14"/>
      <c r="H45" s="11">
        <f t="shared" si="10"/>
        <v>0</v>
      </c>
      <c r="I45" s="22"/>
      <c r="J45" s="22"/>
      <c r="K45" s="14">
        <f t="shared" si="11"/>
        <v>0</v>
      </c>
      <c r="L45" s="72"/>
      <c r="M45" s="72"/>
      <c r="N45" s="67">
        <f t="shared" si="12"/>
        <v>0</v>
      </c>
      <c r="O45" s="11">
        <f t="shared" si="13"/>
        <v>0</v>
      </c>
      <c r="P45" s="11">
        <f t="shared" si="14"/>
        <v>0</v>
      </c>
      <c r="Q45" s="11">
        <f t="shared" si="15"/>
        <v>0</v>
      </c>
      <c r="R45" s="68" t="str">
        <f t="shared" si="16"/>
        <v xml:space="preserve"> </v>
      </c>
      <c r="S45" s="68" t="str">
        <f t="shared" si="17"/>
        <v xml:space="preserve"> </v>
      </c>
      <c r="T45" s="68" t="str">
        <f t="shared" si="18"/>
        <v xml:space="preserve"> </v>
      </c>
    </row>
    <row r="46" spans="1:20" x14ac:dyDescent="0.25">
      <c r="A46" s="10" t="str">
        <f>IF(COUNTRY_INFO!A46=0," ",COUNTRY_INFO!A46)</f>
        <v>Angola</v>
      </c>
      <c r="B46" s="10" t="str">
        <f>IF(COUNTRY_INFO!B46=0," ",COUNTRY_INFO!B46)</f>
        <v>HUAMBO</v>
      </c>
      <c r="C46" s="10" t="str">
        <f>IF(COUNTRY_INFO!C46=0," ",COUNTRY_INFO!C46)</f>
        <v>EKUNHA</v>
      </c>
      <c r="D46" s="11" t="str">
        <f>IF(COUNTRY_INFO!$T$9:$T$1000="MDA3 (IVM)", COUNTRY_INFO!$T$9:$T$1000, " ")</f>
        <v xml:space="preserve"> </v>
      </c>
      <c r="E46" s="127"/>
      <c r="F46" s="14"/>
      <c r="G46" s="14"/>
      <c r="H46" s="11">
        <f t="shared" si="10"/>
        <v>0</v>
      </c>
      <c r="I46" s="22"/>
      <c r="J46" s="22"/>
      <c r="K46" s="14">
        <f t="shared" si="11"/>
        <v>0</v>
      </c>
      <c r="L46" s="72"/>
      <c r="M46" s="72"/>
      <c r="N46" s="67">
        <f t="shared" si="12"/>
        <v>0</v>
      </c>
      <c r="O46" s="11">
        <f t="shared" si="13"/>
        <v>0</v>
      </c>
      <c r="P46" s="11">
        <f t="shared" si="14"/>
        <v>0</v>
      </c>
      <c r="Q46" s="11">
        <f t="shared" si="15"/>
        <v>0</v>
      </c>
      <c r="R46" s="68" t="str">
        <f t="shared" si="16"/>
        <v xml:space="preserve"> </v>
      </c>
      <c r="S46" s="68" t="str">
        <f t="shared" si="17"/>
        <v xml:space="preserve"> </v>
      </c>
      <c r="T46" s="68" t="str">
        <f t="shared" si="18"/>
        <v xml:space="preserve"> </v>
      </c>
    </row>
    <row r="47" spans="1:20" x14ac:dyDescent="0.25">
      <c r="A47" s="10" t="str">
        <f>IF(COUNTRY_INFO!A47=0," ",COUNTRY_INFO!A47)</f>
        <v>Angola</v>
      </c>
      <c r="B47" s="10" t="str">
        <f>IF(COUNTRY_INFO!B47=0," ",COUNTRY_INFO!B47)</f>
        <v>HUAMBO</v>
      </c>
      <c r="C47" s="10" t="str">
        <f>IF(COUNTRY_INFO!C47=0," ",COUNTRY_INFO!C47)</f>
        <v>HUAMBO</v>
      </c>
      <c r="D47" s="11" t="str">
        <f>IF(COUNTRY_INFO!$T$9:$T$1000="MDA3 (IVM)", COUNTRY_INFO!$T$9:$T$1000, " ")</f>
        <v xml:space="preserve"> </v>
      </c>
      <c r="E47" s="127"/>
      <c r="F47" s="14"/>
      <c r="G47" s="14"/>
      <c r="H47" s="11">
        <f t="shared" si="10"/>
        <v>0</v>
      </c>
      <c r="I47" s="22"/>
      <c r="J47" s="22"/>
      <c r="K47" s="14">
        <f t="shared" si="11"/>
        <v>0</v>
      </c>
      <c r="L47" s="72"/>
      <c r="M47" s="72"/>
      <c r="N47" s="67">
        <f t="shared" si="12"/>
        <v>0</v>
      </c>
      <c r="O47" s="11">
        <f t="shared" si="13"/>
        <v>0</v>
      </c>
      <c r="P47" s="11">
        <f t="shared" si="14"/>
        <v>0</v>
      </c>
      <c r="Q47" s="11">
        <f t="shared" si="15"/>
        <v>0</v>
      </c>
      <c r="R47" s="68" t="str">
        <f t="shared" si="16"/>
        <v xml:space="preserve"> </v>
      </c>
      <c r="S47" s="68" t="str">
        <f t="shared" si="17"/>
        <v xml:space="preserve"> </v>
      </c>
      <c r="T47" s="68" t="str">
        <f t="shared" si="18"/>
        <v xml:space="preserve"> </v>
      </c>
    </row>
    <row r="48" spans="1:20" x14ac:dyDescent="0.25">
      <c r="A48" s="10" t="str">
        <f>IF(COUNTRY_INFO!A48=0," ",COUNTRY_INFO!A48)</f>
        <v>Angola</v>
      </c>
      <c r="B48" s="10" t="str">
        <f>IF(COUNTRY_INFO!B48=0," ",COUNTRY_INFO!B48)</f>
        <v>HUAMBO</v>
      </c>
      <c r="C48" s="10" t="str">
        <f>IF(COUNTRY_INFO!C48=0," ",COUNTRY_INFO!C48)</f>
        <v>KATCHIUNGO</v>
      </c>
      <c r="D48" s="11" t="str">
        <f>IF(COUNTRY_INFO!$T$9:$T$1000="MDA3 (IVM)", COUNTRY_INFO!$T$9:$T$1000, " ")</f>
        <v xml:space="preserve"> </v>
      </c>
      <c r="E48" s="127"/>
      <c r="F48" s="14"/>
      <c r="G48" s="14"/>
      <c r="H48" s="11">
        <f t="shared" si="10"/>
        <v>0</v>
      </c>
      <c r="I48" s="22"/>
      <c r="J48" s="22"/>
      <c r="K48" s="14">
        <f t="shared" si="11"/>
        <v>0</v>
      </c>
      <c r="L48" s="72"/>
      <c r="M48" s="72"/>
      <c r="N48" s="67">
        <f t="shared" si="12"/>
        <v>0</v>
      </c>
      <c r="O48" s="11">
        <f t="shared" si="13"/>
        <v>0</v>
      </c>
      <c r="P48" s="11">
        <f t="shared" si="14"/>
        <v>0</v>
      </c>
      <c r="Q48" s="11">
        <f t="shared" si="15"/>
        <v>0</v>
      </c>
      <c r="R48" s="68" t="str">
        <f t="shared" si="16"/>
        <v xml:space="preserve"> </v>
      </c>
      <c r="S48" s="68" t="str">
        <f t="shared" si="17"/>
        <v xml:space="preserve"> </v>
      </c>
      <c r="T48" s="68" t="str">
        <f t="shared" si="18"/>
        <v xml:space="preserve"> </v>
      </c>
    </row>
    <row r="49" spans="1:20" x14ac:dyDescent="0.25">
      <c r="A49" s="10" t="str">
        <f>IF(COUNTRY_INFO!A49=0," ",COUNTRY_INFO!A49)</f>
        <v>Angola</v>
      </c>
      <c r="B49" s="10" t="str">
        <f>IF(COUNTRY_INFO!B49=0," ",COUNTRY_INFO!B49)</f>
        <v>HUAMBO</v>
      </c>
      <c r="C49" s="10" t="str">
        <f>IF(COUNTRY_INFO!C49=0," ",COUNTRY_INFO!C49)</f>
        <v>LONDUIMBALI</v>
      </c>
      <c r="D49" s="11" t="str">
        <f>IF(COUNTRY_INFO!$T$9:$T$1000="MDA3 (IVM)", COUNTRY_INFO!$T$9:$T$1000, " ")</f>
        <v xml:space="preserve"> </v>
      </c>
      <c r="E49" s="127"/>
      <c r="F49" s="14"/>
      <c r="G49" s="14"/>
      <c r="H49" s="11">
        <f t="shared" si="10"/>
        <v>0</v>
      </c>
      <c r="I49" s="22"/>
      <c r="J49" s="22"/>
      <c r="K49" s="14">
        <f t="shared" si="11"/>
        <v>0</v>
      </c>
      <c r="L49" s="72"/>
      <c r="M49" s="72"/>
      <c r="N49" s="67">
        <f t="shared" si="12"/>
        <v>0</v>
      </c>
      <c r="O49" s="11">
        <f t="shared" si="13"/>
        <v>0</v>
      </c>
      <c r="P49" s="11">
        <f t="shared" si="14"/>
        <v>0</v>
      </c>
      <c r="Q49" s="11">
        <f t="shared" si="15"/>
        <v>0</v>
      </c>
      <c r="R49" s="68" t="str">
        <f t="shared" si="16"/>
        <v xml:space="preserve"> </v>
      </c>
      <c r="S49" s="68" t="str">
        <f t="shared" si="17"/>
        <v xml:space="preserve"> </v>
      </c>
      <c r="T49" s="68" t="str">
        <f t="shared" si="18"/>
        <v xml:space="preserve"> </v>
      </c>
    </row>
    <row r="50" spans="1:20" x14ac:dyDescent="0.25">
      <c r="A50" s="10" t="str">
        <f>IF(COUNTRY_INFO!A50=0," ",COUNTRY_INFO!A50)</f>
        <v>Angola</v>
      </c>
      <c r="B50" s="10" t="str">
        <f>IF(COUNTRY_INFO!B50=0," ",COUNTRY_INFO!B50)</f>
        <v>HUAMBO</v>
      </c>
      <c r="C50" s="10" t="str">
        <f>IF(COUNTRY_INFO!C50=0," ",COUNTRY_INFO!C50)</f>
        <v>LONGONJO</v>
      </c>
      <c r="D50" s="11" t="str">
        <f>IF(COUNTRY_INFO!$T$9:$T$1000="MDA3 (IVM)", COUNTRY_INFO!$T$9:$T$1000, " ")</f>
        <v xml:space="preserve"> </v>
      </c>
      <c r="E50" s="127"/>
      <c r="F50" s="14"/>
      <c r="G50" s="14"/>
      <c r="H50" s="11">
        <f t="shared" si="10"/>
        <v>0</v>
      </c>
      <c r="I50" s="22"/>
      <c r="J50" s="22"/>
      <c r="K50" s="14">
        <f t="shared" si="11"/>
        <v>0</v>
      </c>
      <c r="L50" s="72"/>
      <c r="M50" s="72"/>
      <c r="N50" s="67">
        <f t="shared" si="12"/>
        <v>0</v>
      </c>
      <c r="O50" s="11">
        <f t="shared" si="13"/>
        <v>0</v>
      </c>
      <c r="P50" s="11">
        <f t="shared" si="14"/>
        <v>0</v>
      </c>
      <c r="Q50" s="11">
        <f t="shared" si="15"/>
        <v>0</v>
      </c>
      <c r="R50" s="68" t="str">
        <f t="shared" si="16"/>
        <v xml:space="preserve"> </v>
      </c>
      <c r="S50" s="68" t="str">
        <f t="shared" si="17"/>
        <v xml:space="preserve"> </v>
      </c>
      <c r="T50" s="68" t="str">
        <f t="shared" si="18"/>
        <v xml:space="preserve"> </v>
      </c>
    </row>
    <row r="51" spans="1:20" x14ac:dyDescent="0.25">
      <c r="A51" s="10" t="str">
        <f>IF(COUNTRY_INFO!A51=0," ",COUNTRY_INFO!A51)</f>
        <v>Angola</v>
      </c>
      <c r="B51" s="10" t="str">
        <f>IF(COUNTRY_INFO!B51=0," ",COUNTRY_INFO!B51)</f>
        <v>HUAMBO</v>
      </c>
      <c r="C51" s="10" t="str">
        <f>IF(COUNTRY_INFO!C51=0," ",COUNTRY_INFO!C51)</f>
        <v>MUNGO</v>
      </c>
      <c r="D51" s="11" t="str">
        <f>IF(COUNTRY_INFO!$T$9:$T$1000="MDA3 (IVM)", COUNTRY_INFO!$T$9:$T$1000, " ")</f>
        <v xml:space="preserve"> </v>
      </c>
      <c r="E51" s="127"/>
      <c r="F51" s="14"/>
      <c r="G51" s="14"/>
      <c r="H51" s="11">
        <f t="shared" si="10"/>
        <v>0</v>
      </c>
      <c r="I51" s="22"/>
      <c r="J51" s="22"/>
      <c r="K51" s="14">
        <f t="shared" si="11"/>
        <v>0</v>
      </c>
      <c r="L51" s="72"/>
      <c r="M51" s="72"/>
      <c r="N51" s="67">
        <f t="shared" si="12"/>
        <v>0</v>
      </c>
      <c r="O51" s="11">
        <f t="shared" si="13"/>
        <v>0</v>
      </c>
      <c r="P51" s="11">
        <f t="shared" si="14"/>
        <v>0</v>
      </c>
      <c r="Q51" s="11">
        <f t="shared" si="15"/>
        <v>0</v>
      </c>
      <c r="R51" s="68" t="str">
        <f t="shared" si="16"/>
        <v xml:space="preserve"> </v>
      </c>
      <c r="S51" s="68" t="str">
        <f t="shared" si="17"/>
        <v xml:space="preserve"> </v>
      </c>
      <c r="T51" s="68" t="str">
        <f t="shared" si="18"/>
        <v xml:space="preserve"> </v>
      </c>
    </row>
    <row r="52" spans="1:20" x14ac:dyDescent="0.25">
      <c r="A52" s="10" t="str">
        <f>IF(COUNTRY_INFO!A52=0," ",COUNTRY_INFO!A52)</f>
        <v>Angola</v>
      </c>
      <c r="B52" s="10" t="str">
        <f>IF(COUNTRY_INFO!B52=0," ",COUNTRY_INFO!B52)</f>
        <v>HUAMBO</v>
      </c>
      <c r="C52" s="10" t="str">
        <f>IF(COUNTRY_INFO!C52=0," ",COUNTRY_INFO!C52)</f>
        <v>TCHICALA TCHOLOHANGA</v>
      </c>
      <c r="D52" s="11" t="str">
        <f>IF(COUNTRY_INFO!$T$9:$T$1000="MDA3 (IVM)", COUNTRY_INFO!$T$9:$T$1000, " ")</f>
        <v xml:space="preserve"> </v>
      </c>
      <c r="E52" s="127"/>
      <c r="F52" s="14"/>
      <c r="G52" s="14"/>
      <c r="H52" s="11">
        <f t="shared" si="10"/>
        <v>0</v>
      </c>
      <c r="I52" s="22"/>
      <c r="J52" s="22"/>
      <c r="K52" s="14">
        <f t="shared" si="11"/>
        <v>0</v>
      </c>
      <c r="L52" s="72"/>
      <c r="M52" s="72"/>
      <c r="N52" s="67">
        <f t="shared" si="12"/>
        <v>0</v>
      </c>
      <c r="O52" s="11">
        <f t="shared" si="13"/>
        <v>0</v>
      </c>
      <c r="P52" s="11">
        <f t="shared" si="14"/>
        <v>0</v>
      </c>
      <c r="Q52" s="11">
        <f t="shared" si="15"/>
        <v>0</v>
      </c>
      <c r="R52" s="68" t="str">
        <f t="shared" si="16"/>
        <v xml:space="preserve"> </v>
      </c>
      <c r="S52" s="68" t="str">
        <f t="shared" si="17"/>
        <v xml:space="preserve"> </v>
      </c>
      <c r="T52" s="68" t="str">
        <f t="shared" si="18"/>
        <v xml:space="preserve"> </v>
      </c>
    </row>
    <row r="53" spans="1:20" x14ac:dyDescent="0.25">
      <c r="A53" s="10" t="str">
        <f>IF(COUNTRY_INFO!A53=0," ",COUNTRY_INFO!A53)</f>
        <v>Angola</v>
      </c>
      <c r="B53" s="10" t="str">
        <f>IF(COUNTRY_INFO!B53=0," ",COUNTRY_INFO!B53)</f>
        <v>HUAMBO</v>
      </c>
      <c r="C53" s="10" t="str">
        <f>IF(COUNTRY_INFO!C53=0," ",COUNTRY_INFO!C53)</f>
        <v>TCHINDJENJE</v>
      </c>
      <c r="D53" s="11" t="str">
        <f>IF(COUNTRY_INFO!$T$9:$T$1000="MDA3 (IVM)", COUNTRY_INFO!$T$9:$T$1000, " ")</f>
        <v xml:space="preserve"> </v>
      </c>
      <c r="E53" s="127"/>
      <c r="F53" s="14"/>
      <c r="G53" s="14"/>
      <c r="H53" s="11">
        <f t="shared" si="10"/>
        <v>0</v>
      </c>
      <c r="I53" s="22"/>
      <c r="J53" s="22"/>
      <c r="K53" s="14">
        <f t="shared" si="11"/>
        <v>0</v>
      </c>
      <c r="L53" s="72"/>
      <c r="M53" s="72"/>
      <c r="N53" s="67">
        <f t="shared" si="12"/>
        <v>0</v>
      </c>
      <c r="O53" s="11">
        <f t="shared" si="13"/>
        <v>0</v>
      </c>
      <c r="P53" s="11">
        <f t="shared" si="14"/>
        <v>0</v>
      </c>
      <c r="Q53" s="11">
        <f t="shared" si="15"/>
        <v>0</v>
      </c>
      <c r="R53" s="68" t="str">
        <f t="shared" si="16"/>
        <v xml:space="preserve"> </v>
      </c>
      <c r="S53" s="68" t="str">
        <f t="shared" si="17"/>
        <v xml:space="preserve"> </v>
      </c>
      <c r="T53" s="68" t="str">
        <f t="shared" si="18"/>
        <v xml:space="preserve"> </v>
      </c>
    </row>
    <row r="54" spans="1:20" x14ac:dyDescent="0.25">
      <c r="A54" s="10" t="str">
        <f>IF(COUNTRY_INFO!A54=0," ",COUNTRY_INFO!A54)</f>
        <v>Angola</v>
      </c>
      <c r="B54" s="10" t="str">
        <f>IF(COUNTRY_INFO!B54=0," ",COUNTRY_INFO!B54)</f>
        <v>HUAMBO</v>
      </c>
      <c r="C54" s="10" t="str">
        <f>IF(COUNTRY_INFO!C54=0," ",COUNTRY_INFO!C54)</f>
        <v>UKUMA</v>
      </c>
      <c r="D54" s="11" t="str">
        <f>IF(COUNTRY_INFO!$T$9:$T$1000="MDA3 (IVM)", COUNTRY_INFO!$T$9:$T$1000, " ")</f>
        <v xml:space="preserve"> </v>
      </c>
      <c r="E54" s="127"/>
      <c r="F54" s="14"/>
      <c r="G54" s="14"/>
      <c r="H54" s="11">
        <f t="shared" si="10"/>
        <v>0</v>
      </c>
      <c r="I54" s="22"/>
      <c r="J54" s="22"/>
      <c r="K54" s="14">
        <f t="shared" si="11"/>
        <v>0</v>
      </c>
      <c r="L54" s="72"/>
      <c r="M54" s="72"/>
      <c r="N54" s="67">
        <f t="shared" si="12"/>
        <v>0</v>
      </c>
      <c r="O54" s="11">
        <f t="shared" si="13"/>
        <v>0</v>
      </c>
      <c r="P54" s="11">
        <f t="shared" si="14"/>
        <v>0</v>
      </c>
      <c r="Q54" s="11">
        <f t="shared" si="15"/>
        <v>0</v>
      </c>
      <c r="R54" s="68" t="str">
        <f t="shared" si="16"/>
        <v xml:space="preserve"> </v>
      </c>
      <c r="S54" s="68" t="str">
        <f t="shared" si="17"/>
        <v xml:space="preserve"> </v>
      </c>
      <c r="T54" s="68" t="str">
        <f t="shared" si="18"/>
        <v xml:space="preserve"> </v>
      </c>
    </row>
    <row r="55" spans="1:20" x14ac:dyDescent="0.25">
      <c r="A55" s="10" t="str">
        <f>IF(COUNTRY_INFO!A55=0," ",COUNTRY_INFO!A55)</f>
        <v>Angola</v>
      </c>
      <c r="B55" s="10" t="str">
        <f>IF(COUNTRY_INFO!B55=0," ",COUNTRY_INFO!B55)</f>
        <v>HUILA</v>
      </c>
      <c r="C55" s="10" t="str">
        <f>IF(COUNTRY_INFO!C55=0," ",COUNTRY_INFO!C55)</f>
        <v>CACONDA</v>
      </c>
      <c r="D55" s="11" t="str">
        <f>IF(COUNTRY_INFO!$T$9:$T$1000="MDA3 (IVM)", COUNTRY_INFO!$T$9:$T$1000, " ")</f>
        <v xml:space="preserve"> </v>
      </c>
      <c r="E55" s="127"/>
      <c r="F55" s="14"/>
      <c r="G55" s="14"/>
      <c r="H55" s="11">
        <f t="shared" si="10"/>
        <v>0</v>
      </c>
      <c r="I55" s="22"/>
      <c r="J55" s="22"/>
      <c r="K55" s="14">
        <f t="shared" si="11"/>
        <v>0</v>
      </c>
      <c r="L55" s="72"/>
      <c r="M55" s="72"/>
      <c r="N55" s="67">
        <f t="shared" si="12"/>
        <v>0</v>
      </c>
      <c r="O55" s="11">
        <f t="shared" si="13"/>
        <v>0</v>
      </c>
      <c r="P55" s="11">
        <f t="shared" si="14"/>
        <v>0</v>
      </c>
      <c r="Q55" s="11">
        <f t="shared" si="15"/>
        <v>0</v>
      </c>
      <c r="R55" s="68" t="str">
        <f t="shared" si="16"/>
        <v xml:space="preserve"> </v>
      </c>
      <c r="S55" s="68" t="str">
        <f t="shared" si="17"/>
        <v xml:space="preserve"> </v>
      </c>
      <c r="T55" s="68" t="str">
        <f t="shared" si="18"/>
        <v xml:space="preserve"> </v>
      </c>
    </row>
    <row r="56" spans="1:20" x14ac:dyDescent="0.25">
      <c r="A56" s="10" t="str">
        <f>IF(COUNTRY_INFO!A56=0," ",COUNTRY_INFO!A56)</f>
        <v>Angola</v>
      </c>
      <c r="B56" s="10" t="str">
        <f>IF(COUNTRY_INFO!B56=0," ",COUNTRY_INFO!B56)</f>
        <v>HUILA</v>
      </c>
      <c r="C56" s="10" t="str">
        <f>IF(COUNTRY_INFO!C56=0," ",COUNTRY_INFO!C56)</f>
        <v>CACULA</v>
      </c>
      <c r="D56" s="11" t="str">
        <f>IF(COUNTRY_INFO!$T$9:$T$1000="MDA3 (IVM)", COUNTRY_INFO!$T$9:$T$1000, " ")</f>
        <v xml:space="preserve"> </v>
      </c>
      <c r="E56" s="127"/>
      <c r="F56" s="14"/>
      <c r="G56" s="14"/>
      <c r="H56" s="11">
        <f t="shared" si="10"/>
        <v>0</v>
      </c>
      <c r="I56" s="22"/>
      <c r="J56" s="22"/>
      <c r="K56" s="14">
        <f t="shared" si="11"/>
        <v>0</v>
      </c>
      <c r="L56" s="72"/>
      <c r="M56" s="72"/>
      <c r="N56" s="67">
        <f t="shared" si="12"/>
        <v>0</v>
      </c>
      <c r="O56" s="11">
        <f t="shared" si="13"/>
        <v>0</v>
      </c>
      <c r="P56" s="11">
        <f t="shared" si="14"/>
        <v>0</v>
      </c>
      <c r="Q56" s="11">
        <f t="shared" si="15"/>
        <v>0</v>
      </c>
      <c r="R56" s="68" t="str">
        <f t="shared" si="16"/>
        <v xml:space="preserve"> </v>
      </c>
      <c r="S56" s="68" t="str">
        <f t="shared" si="17"/>
        <v xml:space="preserve"> </v>
      </c>
      <c r="T56" s="68" t="str">
        <f t="shared" si="18"/>
        <v xml:space="preserve"> </v>
      </c>
    </row>
    <row r="57" spans="1:20" x14ac:dyDescent="0.25">
      <c r="A57" s="10" t="str">
        <f>IF(COUNTRY_INFO!A57=0," ",COUNTRY_INFO!A57)</f>
        <v>Angola</v>
      </c>
      <c r="B57" s="10" t="str">
        <f>IF(COUNTRY_INFO!B57=0," ",COUNTRY_INFO!B57)</f>
        <v>HUILA</v>
      </c>
      <c r="C57" s="10" t="str">
        <f>IF(COUNTRY_INFO!C57=0," ",COUNTRY_INFO!C57)</f>
        <v>CALUQUEMBE</v>
      </c>
      <c r="D57" s="11" t="str">
        <f>IF(COUNTRY_INFO!$T$9:$T$1000="MDA3 (IVM)", COUNTRY_INFO!$T$9:$T$1000, " ")</f>
        <v xml:space="preserve"> </v>
      </c>
      <c r="E57" s="127"/>
      <c r="F57" s="14"/>
      <c r="G57" s="14"/>
      <c r="H57" s="11">
        <f t="shared" si="10"/>
        <v>0</v>
      </c>
      <c r="I57" s="22"/>
      <c r="J57" s="22"/>
      <c r="K57" s="14">
        <f t="shared" si="11"/>
        <v>0</v>
      </c>
      <c r="L57" s="72"/>
      <c r="M57" s="72"/>
      <c r="N57" s="67">
        <f t="shared" si="12"/>
        <v>0</v>
      </c>
      <c r="O57" s="11">
        <f t="shared" si="13"/>
        <v>0</v>
      </c>
      <c r="P57" s="11">
        <f t="shared" si="14"/>
        <v>0</v>
      </c>
      <c r="Q57" s="11">
        <f t="shared" si="15"/>
        <v>0</v>
      </c>
      <c r="R57" s="68" t="str">
        <f t="shared" si="16"/>
        <v xml:space="preserve"> </v>
      </c>
      <c r="S57" s="68" t="str">
        <f t="shared" si="17"/>
        <v xml:space="preserve"> </v>
      </c>
      <c r="T57" s="68" t="str">
        <f t="shared" si="18"/>
        <v xml:space="preserve"> </v>
      </c>
    </row>
    <row r="58" spans="1:20" x14ac:dyDescent="0.25">
      <c r="A58" s="10" t="str">
        <f>IF(COUNTRY_INFO!A58=0," ",COUNTRY_INFO!A58)</f>
        <v>Angola</v>
      </c>
      <c r="B58" s="10" t="str">
        <f>IF(COUNTRY_INFO!B58=0," ",COUNTRY_INFO!B58)</f>
        <v>HUILA</v>
      </c>
      <c r="C58" s="10" t="str">
        <f>IF(COUNTRY_INFO!C58=0," ",COUNTRY_INFO!C58)</f>
        <v>CHIBIA</v>
      </c>
      <c r="D58" s="11" t="str">
        <f>IF(COUNTRY_INFO!$T$9:$T$1000="MDA3 (IVM)", COUNTRY_INFO!$T$9:$T$1000, " ")</f>
        <v xml:space="preserve"> </v>
      </c>
      <c r="E58" s="127"/>
      <c r="F58" s="14"/>
      <c r="G58" s="14"/>
      <c r="H58" s="11">
        <f t="shared" si="10"/>
        <v>0</v>
      </c>
      <c r="I58" s="22"/>
      <c r="J58" s="22"/>
      <c r="K58" s="14">
        <f t="shared" si="11"/>
        <v>0</v>
      </c>
      <c r="L58" s="72"/>
      <c r="M58" s="72"/>
      <c r="N58" s="67">
        <f t="shared" si="12"/>
        <v>0</v>
      </c>
      <c r="O58" s="11">
        <f t="shared" si="13"/>
        <v>0</v>
      </c>
      <c r="P58" s="11">
        <f t="shared" si="14"/>
        <v>0</v>
      </c>
      <c r="Q58" s="11">
        <f t="shared" si="15"/>
        <v>0</v>
      </c>
      <c r="R58" s="68" t="str">
        <f t="shared" si="16"/>
        <v xml:space="preserve"> </v>
      </c>
      <c r="S58" s="68" t="str">
        <f t="shared" si="17"/>
        <v xml:space="preserve"> </v>
      </c>
      <c r="T58" s="68" t="str">
        <f t="shared" si="18"/>
        <v xml:space="preserve"> </v>
      </c>
    </row>
    <row r="59" spans="1:20" x14ac:dyDescent="0.25">
      <c r="A59" s="10" t="str">
        <f>IF(COUNTRY_INFO!A59=0," ",COUNTRY_INFO!A59)</f>
        <v>Angola</v>
      </c>
      <c r="B59" s="10" t="str">
        <f>IF(COUNTRY_INFO!B59=0," ",COUNTRY_INFO!B59)</f>
        <v>HUILA</v>
      </c>
      <c r="C59" s="10" t="str">
        <f>IF(COUNTRY_INFO!C59=0," ",COUNTRY_INFO!C59)</f>
        <v>CHICOMBA</v>
      </c>
      <c r="D59" s="11" t="str">
        <f>IF(COUNTRY_INFO!$T$9:$T$1000="MDA3 (IVM)", COUNTRY_INFO!$T$9:$T$1000, " ")</f>
        <v xml:space="preserve"> </v>
      </c>
      <c r="E59" s="127"/>
      <c r="F59" s="14"/>
      <c r="G59" s="14"/>
      <c r="H59" s="11">
        <f t="shared" si="10"/>
        <v>0</v>
      </c>
      <c r="I59" s="22"/>
      <c r="J59" s="22"/>
      <c r="K59" s="14">
        <f t="shared" si="11"/>
        <v>0</v>
      </c>
      <c r="L59" s="72"/>
      <c r="M59" s="72"/>
      <c r="N59" s="67">
        <f t="shared" si="12"/>
        <v>0</v>
      </c>
      <c r="O59" s="11">
        <f t="shared" si="13"/>
        <v>0</v>
      </c>
      <c r="P59" s="11">
        <f t="shared" si="14"/>
        <v>0</v>
      </c>
      <c r="Q59" s="11">
        <f t="shared" si="15"/>
        <v>0</v>
      </c>
      <c r="R59" s="68" t="str">
        <f t="shared" si="16"/>
        <v xml:space="preserve"> </v>
      </c>
      <c r="S59" s="68" t="str">
        <f t="shared" si="17"/>
        <v xml:space="preserve"> </v>
      </c>
      <c r="T59" s="68" t="str">
        <f t="shared" si="18"/>
        <v xml:space="preserve"> </v>
      </c>
    </row>
    <row r="60" spans="1:20" x14ac:dyDescent="0.25">
      <c r="A60" s="10" t="str">
        <f>IF(COUNTRY_INFO!A60=0," ",COUNTRY_INFO!A60)</f>
        <v>Angola</v>
      </c>
      <c r="B60" s="10" t="str">
        <f>IF(COUNTRY_INFO!B60=0," ",COUNTRY_INFO!B60)</f>
        <v>HUILA</v>
      </c>
      <c r="C60" s="10" t="str">
        <f>IF(COUNTRY_INFO!C60=0," ",COUNTRY_INFO!C60)</f>
        <v>CHIPINDO</v>
      </c>
      <c r="D60" s="11" t="str">
        <f>IF(COUNTRY_INFO!$T$9:$T$1000="MDA3 (IVM)", COUNTRY_INFO!$T$9:$T$1000, " ")</f>
        <v xml:space="preserve"> </v>
      </c>
      <c r="E60" s="127"/>
      <c r="F60" s="14"/>
      <c r="G60" s="14"/>
      <c r="H60" s="11">
        <f t="shared" si="10"/>
        <v>0</v>
      </c>
      <c r="I60" s="22"/>
      <c r="J60" s="22"/>
      <c r="K60" s="14">
        <f t="shared" si="11"/>
        <v>0</v>
      </c>
      <c r="L60" s="72"/>
      <c r="M60" s="72"/>
      <c r="N60" s="67">
        <f t="shared" si="12"/>
        <v>0</v>
      </c>
      <c r="O60" s="11">
        <f t="shared" si="13"/>
        <v>0</v>
      </c>
      <c r="P60" s="11">
        <f t="shared" si="14"/>
        <v>0</v>
      </c>
      <c r="Q60" s="11">
        <f t="shared" si="15"/>
        <v>0</v>
      </c>
      <c r="R60" s="68" t="str">
        <f t="shared" si="16"/>
        <v xml:space="preserve"> </v>
      </c>
      <c r="S60" s="68" t="str">
        <f t="shared" si="17"/>
        <v xml:space="preserve"> </v>
      </c>
      <c r="T60" s="68" t="str">
        <f t="shared" si="18"/>
        <v xml:space="preserve"> </v>
      </c>
    </row>
    <row r="61" spans="1:20" x14ac:dyDescent="0.25">
      <c r="A61" s="10" t="str">
        <f>IF(COUNTRY_INFO!A61=0," ",COUNTRY_INFO!A61)</f>
        <v>Angola</v>
      </c>
      <c r="B61" s="10" t="str">
        <f>IF(COUNTRY_INFO!B61=0," ",COUNTRY_INFO!B61)</f>
        <v>HUILA</v>
      </c>
      <c r="C61" s="10" t="str">
        <f>IF(COUNTRY_INFO!C61=0," ",COUNTRY_INFO!C61)</f>
        <v>GAMBOS</v>
      </c>
      <c r="D61" s="11" t="str">
        <f>IF(COUNTRY_INFO!$T$9:$T$1000="MDA3 (IVM)", COUNTRY_INFO!$T$9:$T$1000, " ")</f>
        <v xml:space="preserve"> </v>
      </c>
      <c r="E61" s="127"/>
      <c r="F61" s="14"/>
      <c r="G61" s="14"/>
      <c r="H61" s="11">
        <f t="shared" si="10"/>
        <v>0</v>
      </c>
      <c r="I61" s="22"/>
      <c r="J61" s="22"/>
      <c r="K61" s="14">
        <f t="shared" si="11"/>
        <v>0</v>
      </c>
      <c r="L61" s="72"/>
      <c r="M61" s="72"/>
      <c r="N61" s="67">
        <f t="shared" si="12"/>
        <v>0</v>
      </c>
      <c r="O61" s="11">
        <f t="shared" si="13"/>
        <v>0</v>
      </c>
      <c r="P61" s="11">
        <f t="shared" si="14"/>
        <v>0</v>
      </c>
      <c r="Q61" s="11">
        <f t="shared" si="15"/>
        <v>0</v>
      </c>
      <c r="R61" s="68" t="str">
        <f t="shared" si="16"/>
        <v xml:space="preserve"> </v>
      </c>
      <c r="S61" s="68" t="str">
        <f t="shared" si="17"/>
        <v xml:space="preserve"> </v>
      </c>
      <c r="T61" s="68" t="str">
        <f t="shared" si="18"/>
        <v xml:space="preserve"> </v>
      </c>
    </row>
    <row r="62" spans="1:20" x14ac:dyDescent="0.25">
      <c r="A62" s="10" t="str">
        <f>IF(COUNTRY_INFO!A62=0," ",COUNTRY_INFO!A62)</f>
        <v>Angola</v>
      </c>
      <c r="B62" s="10" t="str">
        <f>IF(COUNTRY_INFO!B62=0," ",COUNTRY_INFO!B62)</f>
        <v>HUILA</v>
      </c>
      <c r="C62" s="10" t="str">
        <f>IF(COUNTRY_INFO!C62=0," ",COUNTRY_INFO!C62)</f>
        <v>HUMPATA</v>
      </c>
      <c r="D62" s="11" t="str">
        <f>IF(COUNTRY_INFO!$T$9:$T$1000="MDA3 (IVM)", COUNTRY_INFO!$T$9:$T$1000, " ")</f>
        <v xml:space="preserve"> </v>
      </c>
      <c r="E62" s="127"/>
      <c r="F62" s="14"/>
      <c r="G62" s="14"/>
      <c r="H62" s="11">
        <f t="shared" si="10"/>
        <v>0</v>
      </c>
      <c r="I62" s="22"/>
      <c r="J62" s="22"/>
      <c r="K62" s="14">
        <f t="shared" si="11"/>
        <v>0</v>
      </c>
      <c r="L62" s="72"/>
      <c r="M62" s="72"/>
      <c r="N62" s="67">
        <f t="shared" si="12"/>
        <v>0</v>
      </c>
      <c r="O62" s="11">
        <f t="shared" si="13"/>
        <v>0</v>
      </c>
      <c r="P62" s="11">
        <f t="shared" si="14"/>
        <v>0</v>
      </c>
      <c r="Q62" s="11">
        <f t="shared" si="15"/>
        <v>0</v>
      </c>
      <c r="R62" s="68" t="str">
        <f t="shared" si="16"/>
        <v xml:space="preserve"> </v>
      </c>
      <c r="S62" s="68" t="str">
        <f t="shared" si="17"/>
        <v xml:space="preserve"> </v>
      </c>
      <c r="T62" s="68" t="str">
        <f t="shared" si="18"/>
        <v xml:space="preserve"> </v>
      </c>
    </row>
    <row r="63" spans="1:20" x14ac:dyDescent="0.25">
      <c r="A63" s="10" t="str">
        <f>IF(COUNTRY_INFO!A63=0," ",COUNTRY_INFO!A63)</f>
        <v>Angola</v>
      </c>
      <c r="B63" s="10" t="str">
        <f>IF(COUNTRY_INFO!B63=0," ",COUNTRY_INFO!B63)</f>
        <v>HUILA</v>
      </c>
      <c r="C63" s="10" t="str">
        <f>IF(COUNTRY_INFO!C63=0," ",COUNTRY_INFO!C63)</f>
        <v>JAMBA</v>
      </c>
      <c r="D63" s="11" t="str">
        <f>IF(COUNTRY_INFO!$T$9:$T$1000="MDA3 (IVM)", COUNTRY_INFO!$T$9:$T$1000, " ")</f>
        <v xml:space="preserve"> </v>
      </c>
      <c r="E63" s="127"/>
      <c r="F63" s="14"/>
      <c r="G63" s="14"/>
      <c r="H63" s="11">
        <f t="shared" si="10"/>
        <v>0</v>
      </c>
      <c r="I63" s="22"/>
      <c r="J63" s="22"/>
      <c r="K63" s="14">
        <f t="shared" si="11"/>
        <v>0</v>
      </c>
      <c r="L63" s="72"/>
      <c r="M63" s="72"/>
      <c r="N63" s="67">
        <f t="shared" si="12"/>
        <v>0</v>
      </c>
      <c r="O63" s="11">
        <f t="shared" si="13"/>
        <v>0</v>
      </c>
      <c r="P63" s="11">
        <f t="shared" si="14"/>
        <v>0</v>
      </c>
      <c r="Q63" s="11">
        <f t="shared" si="15"/>
        <v>0</v>
      </c>
      <c r="R63" s="68" t="str">
        <f t="shared" si="16"/>
        <v xml:space="preserve"> </v>
      </c>
      <c r="S63" s="68" t="str">
        <f t="shared" si="17"/>
        <v xml:space="preserve"> </v>
      </c>
      <c r="T63" s="68" t="str">
        <f t="shared" si="18"/>
        <v xml:space="preserve"> </v>
      </c>
    </row>
    <row r="64" spans="1:20" x14ac:dyDescent="0.25">
      <c r="A64" s="10" t="str">
        <f>IF(COUNTRY_INFO!A64=0," ",COUNTRY_INFO!A64)</f>
        <v>Angola</v>
      </c>
      <c r="B64" s="10" t="str">
        <f>IF(COUNTRY_INFO!B64=0," ",COUNTRY_INFO!B64)</f>
        <v>HUILA</v>
      </c>
      <c r="C64" s="10" t="str">
        <f>IF(COUNTRY_INFO!C64=0," ",COUNTRY_INFO!C64)</f>
        <v>KUVANGO</v>
      </c>
      <c r="D64" s="11" t="str">
        <f>IF(COUNTRY_INFO!$T$9:$T$1000="MDA3 (IVM)", COUNTRY_INFO!$T$9:$T$1000, " ")</f>
        <v xml:space="preserve"> </v>
      </c>
      <c r="E64" s="127"/>
      <c r="F64" s="14"/>
      <c r="G64" s="14"/>
      <c r="H64" s="11">
        <f t="shared" si="10"/>
        <v>0</v>
      </c>
      <c r="I64" s="22"/>
      <c r="J64" s="22"/>
      <c r="K64" s="14">
        <f t="shared" si="11"/>
        <v>0</v>
      </c>
      <c r="L64" s="72"/>
      <c r="M64" s="72"/>
      <c r="N64" s="67">
        <f t="shared" si="12"/>
        <v>0</v>
      </c>
      <c r="O64" s="11">
        <f t="shared" si="13"/>
        <v>0</v>
      </c>
      <c r="P64" s="11">
        <f t="shared" si="14"/>
        <v>0</v>
      </c>
      <c r="Q64" s="11">
        <f t="shared" si="15"/>
        <v>0</v>
      </c>
      <c r="R64" s="68" t="str">
        <f t="shared" si="16"/>
        <v xml:space="preserve"> </v>
      </c>
      <c r="S64" s="68" t="str">
        <f t="shared" si="17"/>
        <v xml:space="preserve"> </v>
      </c>
      <c r="T64" s="68" t="str">
        <f t="shared" si="18"/>
        <v xml:space="preserve"> </v>
      </c>
    </row>
    <row r="65" spans="1:20" x14ac:dyDescent="0.25">
      <c r="A65" s="10" t="str">
        <f>IF(COUNTRY_INFO!A65=0," ",COUNTRY_INFO!A65)</f>
        <v>Angola</v>
      </c>
      <c r="B65" s="10" t="str">
        <f>IF(COUNTRY_INFO!B65=0," ",COUNTRY_INFO!B65)</f>
        <v>HUILA</v>
      </c>
      <c r="C65" s="10" t="str">
        <f>IF(COUNTRY_INFO!C65=0," ",COUNTRY_INFO!C65)</f>
        <v>LUBANGO</v>
      </c>
      <c r="D65" s="11" t="str">
        <f>IF(COUNTRY_INFO!$T$9:$T$1000="MDA3 (IVM)", COUNTRY_INFO!$T$9:$T$1000, " ")</f>
        <v xml:space="preserve"> </v>
      </c>
      <c r="E65" s="127"/>
      <c r="F65" s="14"/>
      <c r="G65" s="14"/>
      <c r="H65" s="11">
        <f t="shared" si="10"/>
        <v>0</v>
      </c>
      <c r="I65" s="22"/>
      <c r="J65" s="22"/>
      <c r="K65" s="14">
        <f t="shared" si="11"/>
        <v>0</v>
      </c>
      <c r="L65" s="72"/>
      <c r="M65" s="72"/>
      <c r="N65" s="67">
        <f t="shared" si="12"/>
        <v>0</v>
      </c>
      <c r="O65" s="11">
        <f t="shared" si="13"/>
        <v>0</v>
      </c>
      <c r="P65" s="11">
        <f t="shared" si="14"/>
        <v>0</v>
      </c>
      <c r="Q65" s="11">
        <f t="shared" si="15"/>
        <v>0</v>
      </c>
      <c r="R65" s="68" t="str">
        <f t="shared" si="16"/>
        <v xml:space="preserve"> </v>
      </c>
      <c r="S65" s="68" t="str">
        <f t="shared" si="17"/>
        <v xml:space="preserve"> </v>
      </c>
      <c r="T65" s="68" t="str">
        <f t="shared" si="18"/>
        <v xml:space="preserve"> </v>
      </c>
    </row>
    <row r="66" spans="1:20" x14ac:dyDescent="0.25">
      <c r="A66" s="10" t="str">
        <f>IF(COUNTRY_INFO!A66=0," ",COUNTRY_INFO!A66)</f>
        <v>Angola</v>
      </c>
      <c r="B66" s="10" t="str">
        <f>IF(COUNTRY_INFO!B66=0," ",COUNTRY_INFO!B66)</f>
        <v>HUILA</v>
      </c>
      <c r="C66" s="10" t="str">
        <f>IF(COUNTRY_INFO!C66=0," ",COUNTRY_INFO!C66)</f>
        <v>MATALA</v>
      </c>
      <c r="D66" s="11" t="str">
        <f>IF(COUNTRY_INFO!$T$9:$T$1000="MDA3 (IVM)", COUNTRY_INFO!$T$9:$T$1000, " ")</f>
        <v xml:space="preserve"> </v>
      </c>
      <c r="E66" s="127"/>
      <c r="F66" s="14"/>
      <c r="G66" s="14"/>
      <c r="H66" s="11">
        <f t="shared" si="10"/>
        <v>0</v>
      </c>
      <c r="I66" s="22"/>
      <c r="J66" s="22"/>
      <c r="K66" s="14">
        <f t="shared" si="11"/>
        <v>0</v>
      </c>
      <c r="L66" s="72"/>
      <c r="M66" s="72"/>
      <c r="N66" s="67">
        <f t="shared" si="12"/>
        <v>0</v>
      </c>
      <c r="O66" s="11">
        <f t="shared" si="13"/>
        <v>0</v>
      </c>
      <c r="P66" s="11">
        <f t="shared" si="14"/>
        <v>0</v>
      </c>
      <c r="Q66" s="11">
        <f t="shared" si="15"/>
        <v>0</v>
      </c>
      <c r="R66" s="68" t="str">
        <f t="shared" si="16"/>
        <v xml:space="preserve"> </v>
      </c>
      <c r="S66" s="68" t="str">
        <f t="shared" si="17"/>
        <v xml:space="preserve"> </v>
      </c>
      <c r="T66" s="68" t="str">
        <f t="shared" si="18"/>
        <v xml:space="preserve"> </v>
      </c>
    </row>
    <row r="67" spans="1:20" x14ac:dyDescent="0.25">
      <c r="A67" s="10" t="str">
        <f>IF(COUNTRY_INFO!A67=0," ",COUNTRY_INFO!A67)</f>
        <v>Angola</v>
      </c>
      <c r="B67" s="10" t="str">
        <f>IF(COUNTRY_INFO!B67=0," ",COUNTRY_INFO!B67)</f>
        <v>HUILA</v>
      </c>
      <c r="C67" s="10" t="str">
        <f>IF(COUNTRY_INFO!C67=0," ",COUNTRY_INFO!C67)</f>
        <v>QUILENGUES</v>
      </c>
      <c r="D67" s="11" t="str">
        <f>IF(COUNTRY_INFO!$T$9:$T$1000="MDA3 (IVM)", COUNTRY_INFO!$T$9:$T$1000, " ")</f>
        <v xml:space="preserve"> </v>
      </c>
      <c r="E67" s="127"/>
      <c r="F67" s="14"/>
      <c r="G67" s="14"/>
      <c r="H67" s="11">
        <f t="shared" si="10"/>
        <v>0</v>
      </c>
      <c r="I67" s="22"/>
      <c r="J67" s="22"/>
      <c r="K67" s="14">
        <f t="shared" si="11"/>
        <v>0</v>
      </c>
      <c r="L67" s="72"/>
      <c r="M67" s="72"/>
      <c r="N67" s="67">
        <f t="shared" si="12"/>
        <v>0</v>
      </c>
      <c r="O67" s="11">
        <f t="shared" si="13"/>
        <v>0</v>
      </c>
      <c r="P67" s="11">
        <f t="shared" si="14"/>
        <v>0</v>
      </c>
      <c r="Q67" s="11">
        <f t="shared" si="15"/>
        <v>0</v>
      </c>
      <c r="R67" s="68" t="str">
        <f t="shared" si="16"/>
        <v xml:space="preserve"> </v>
      </c>
      <c r="S67" s="68" t="str">
        <f t="shared" si="17"/>
        <v xml:space="preserve"> </v>
      </c>
      <c r="T67" s="68" t="str">
        <f t="shared" si="18"/>
        <v xml:space="preserve"> </v>
      </c>
    </row>
    <row r="68" spans="1:20" x14ac:dyDescent="0.25">
      <c r="A68" s="10" t="str">
        <f>IF(COUNTRY_INFO!A68=0," ",COUNTRY_INFO!A68)</f>
        <v>Angola</v>
      </c>
      <c r="B68" s="10" t="str">
        <f>IF(COUNTRY_INFO!B68=0," ",COUNTRY_INFO!B68)</f>
        <v>HUILA</v>
      </c>
      <c r="C68" s="10" t="str">
        <f>IF(COUNTRY_INFO!C68=0," ",COUNTRY_INFO!C68)</f>
        <v>QUIPUNGO</v>
      </c>
      <c r="D68" s="11" t="str">
        <f>IF(COUNTRY_INFO!$T$9:$T$1000="MDA3 (IVM)", COUNTRY_INFO!$T$9:$T$1000, " ")</f>
        <v xml:space="preserve"> </v>
      </c>
      <c r="E68" s="127"/>
      <c r="F68" s="14"/>
      <c r="G68" s="14"/>
      <c r="H68" s="11">
        <f t="shared" si="10"/>
        <v>0</v>
      </c>
      <c r="I68" s="22"/>
      <c r="J68" s="22"/>
      <c r="K68" s="14">
        <f t="shared" si="11"/>
        <v>0</v>
      </c>
      <c r="L68" s="72"/>
      <c r="M68" s="72"/>
      <c r="N68" s="67">
        <f t="shared" si="12"/>
        <v>0</v>
      </c>
      <c r="O68" s="11">
        <f t="shared" si="13"/>
        <v>0</v>
      </c>
      <c r="P68" s="11">
        <f t="shared" si="14"/>
        <v>0</v>
      </c>
      <c r="Q68" s="11">
        <f t="shared" si="15"/>
        <v>0</v>
      </c>
      <c r="R68" s="68" t="str">
        <f t="shared" si="16"/>
        <v xml:space="preserve"> </v>
      </c>
      <c r="S68" s="68" t="str">
        <f t="shared" si="17"/>
        <v xml:space="preserve"> </v>
      </c>
      <c r="T68" s="68" t="str">
        <f t="shared" si="18"/>
        <v xml:space="preserve"> </v>
      </c>
    </row>
    <row r="69" spans="1:20" x14ac:dyDescent="0.25">
      <c r="A69" s="10" t="str">
        <f>IF(COUNTRY_INFO!A69=0," ",COUNTRY_INFO!A69)</f>
        <v>Angola</v>
      </c>
      <c r="B69" s="10" t="str">
        <f>IF(COUNTRY_INFO!B69=0," ",COUNTRY_INFO!B69)</f>
        <v>KUANDO KUBANGO</v>
      </c>
      <c r="C69" s="10" t="str">
        <f>IF(COUNTRY_INFO!C69=0," ",COUNTRY_INFO!C69)</f>
        <v>CALAI</v>
      </c>
      <c r="D69" s="11" t="str">
        <f>IF(COUNTRY_INFO!$T$9:$T$1000="MDA3 (IVM)", COUNTRY_INFO!$T$9:$T$1000, " ")</f>
        <v xml:space="preserve"> </v>
      </c>
      <c r="E69" s="127"/>
      <c r="F69" s="14"/>
      <c r="G69" s="14"/>
      <c r="H69" s="11">
        <f t="shared" si="10"/>
        <v>0</v>
      </c>
      <c r="I69" s="22"/>
      <c r="J69" s="22"/>
      <c r="K69" s="14">
        <f t="shared" si="11"/>
        <v>0</v>
      </c>
      <c r="L69" s="72"/>
      <c r="M69" s="72"/>
      <c r="N69" s="67">
        <f t="shared" si="12"/>
        <v>0</v>
      </c>
      <c r="O69" s="11">
        <f t="shared" si="13"/>
        <v>0</v>
      </c>
      <c r="P69" s="11">
        <f t="shared" si="14"/>
        <v>0</v>
      </c>
      <c r="Q69" s="11">
        <f t="shared" si="15"/>
        <v>0</v>
      </c>
      <c r="R69" s="68" t="str">
        <f t="shared" si="16"/>
        <v xml:space="preserve"> </v>
      </c>
      <c r="S69" s="68" t="str">
        <f t="shared" si="17"/>
        <v xml:space="preserve"> </v>
      </c>
      <c r="T69" s="68" t="str">
        <f t="shared" si="18"/>
        <v xml:space="preserve"> </v>
      </c>
    </row>
    <row r="70" spans="1:20" x14ac:dyDescent="0.25">
      <c r="A70" s="10" t="str">
        <f>IF(COUNTRY_INFO!A70=0," ",COUNTRY_INFO!A70)</f>
        <v>Angola</v>
      </c>
      <c r="B70" s="10" t="str">
        <f>IF(COUNTRY_INFO!B70=0," ",COUNTRY_INFO!B70)</f>
        <v>KUANDO KUBANGO</v>
      </c>
      <c r="C70" s="10" t="str">
        <f>IF(COUNTRY_INFO!C70=0," ",COUNTRY_INFO!C70)</f>
        <v>CUANGAR</v>
      </c>
      <c r="D70" s="11" t="str">
        <f>IF(COUNTRY_INFO!$T$9:$T$1000="MDA3 (IVM)", COUNTRY_INFO!$T$9:$T$1000, " ")</f>
        <v xml:space="preserve"> </v>
      </c>
      <c r="E70" s="127"/>
      <c r="F70" s="14"/>
      <c r="G70" s="14"/>
      <c r="H70" s="11">
        <f t="shared" si="10"/>
        <v>0</v>
      </c>
      <c r="I70" s="22"/>
      <c r="J70" s="22"/>
      <c r="K70" s="14">
        <f t="shared" si="11"/>
        <v>0</v>
      </c>
      <c r="L70" s="72"/>
      <c r="M70" s="72"/>
      <c r="N70" s="67">
        <f t="shared" si="12"/>
        <v>0</v>
      </c>
      <c r="O70" s="11">
        <f t="shared" si="13"/>
        <v>0</v>
      </c>
      <c r="P70" s="11">
        <f t="shared" si="14"/>
        <v>0</v>
      </c>
      <c r="Q70" s="11">
        <f t="shared" si="15"/>
        <v>0</v>
      </c>
      <c r="R70" s="68" t="str">
        <f t="shared" si="16"/>
        <v xml:space="preserve"> </v>
      </c>
      <c r="S70" s="68" t="str">
        <f t="shared" si="17"/>
        <v xml:space="preserve"> </v>
      </c>
      <c r="T70" s="68" t="str">
        <f t="shared" si="18"/>
        <v xml:space="preserve"> </v>
      </c>
    </row>
    <row r="71" spans="1:20" x14ac:dyDescent="0.25">
      <c r="A71" s="10" t="str">
        <f>IF(COUNTRY_INFO!A71=0," ",COUNTRY_INFO!A71)</f>
        <v>Angola</v>
      </c>
      <c r="B71" s="10" t="str">
        <f>IF(COUNTRY_INFO!B71=0," ",COUNTRY_INFO!B71)</f>
        <v>KUANDO KUBANGO</v>
      </c>
      <c r="C71" s="10" t="str">
        <f>IF(COUNTRY_INFO!C71=0," ",COUNTRY_INFO!C71)</f>
        <v>CUCHI</v>
      </c>
      <c r="D71" s="11" t="str">
        <f>IF(COUNTRY_INFO!$T$9:$T$1000="MDA3 (IVM)", COUNTRY_INFO!$T$9:$T$1000, " ")</f>
        <v xml:space="preserve"> </v>
      </c>
      <c r="E71" s="127"/>
      <c r="F71" s="14"/>
      <c r="G71" s="14"/>
      <c r="H71" s="11">
        <f t="shared" si="10"/>
        <v>0</v>
      </c>
      <c r="I71" s="22"/>
      <c r="J71" s="22"/>
      <c r="K71" s="14">
        <f t="shared" si="11"/>
        <v>0</v>
      </c>
      <c r="L71" s="72"/>
      <c r="M71" s="72"/>
      <c r="N71" s="67">
        <f t="shared" si="12"/>
        <v>0</v>
      </c>
      <c r="O71" s="11">
        <f t="shared" si="13"/>
        <v>0</v>
      </c>
      <c r="P71" s="11">
        <f t="shared" si="14"/>
        <v>0</v>
      </c>
      <c r="Q71" s="11">
        <f t="shared" si="15"/>
        <v>0</v>
      </c>
      <c r="R71" s="68" t="str">
        <f t="shared" si="16"/>
        <v xml:space="preserve"> </v>
      </c>
      <c r="S71" s="68" t="str">
        <f t="shared" si="17"/>
        <v xml:space="preserve"> </v>
      </c>
      <c r="T71" s="68" t="str">
        <f t="shared" si="18"/>
        <v xml:space="preserve"> </v>
      </c>
    </row>
    <row r="72" spans="1:20" x14ac:dyDescent="0.25">
      <c r="A72" s="10" t="str">
        <f>IF(COUNTRY_INFO!A72=0," ",COUNTRY_INFO!A72)</f>
        <v>Angola</v>
      </c>
      <c r="B72" s="10" t="str">
        <f>IF(COUNTRY_INFO!B72=0," ",COUNTRY_INFO!B72)</f>
        <v>KUANDO KUBANGO</v>
      </c>
      <c r="C72" s="10" t="str">
        <f>IF(COUNTRY_INFO!C72=0," ",COUNTRY_INFO!C72)</f>
        <v>DIRICO</v>
      </c>
      <c r="D72" s="11" t="str">
        <f>IF(COUNTRY_INFO!$T$9:$T$1000="MDA3 (IVM)", COUNTRY_INFO!$T$9:$T$1000, " ")</f>
        <v xml:space="preserve"> </v>
      </c>
      <c r="E72" s="127"/>
      <c r="F72" s="14"/>
      <c r="G72" s="14"/>
      <c r="H72" s="11">
        <f t="shared" si="10"/>
        <v>0</v>
      </c>
      <c r="I72" s="22"/>
      <c r="J72" s="22"/>
      <c r="K72" s="14">
        <f t="shared" si="11"/>
        <v>0</v>
      </c>
      <c r="L72" s="72"/>
      <c r="M72" s="72"/>
      <c r="N72" s="67">
        <f t="shared" si="12"/>
        <v>0</v>
      </c>
      <c r="O72" s="11">
        <f t="shared" si="13"/>
        <v>0</v>
      </c>
      <c r="P72" s="11">
        <f t="shared" si="14"/>
        <v>0</v>
      </c>
      <c r="Q72" s="11">
        <f t="shared" si="15"/>
        <v>0</v>
      </c>
      <c r="R72" s="68" t="str">
        <f t="shared" si="16"/>
        <v xml:space="preserve"> </v>
      </c>
      <c r="S72" s="68" t="str">
        <f t="shared" si="17"/>
        <v xml:space="preserve"> </v>
      </c>
      <c r="T72" s="68" t="str">
        <f t="shared" si="18"/>
        <v xml:space="preserve"> </v>
      </c>
    </row>
    <row r="73" spans="1:20" x14ac:dyDescent="0.25">
      <c r="A73" s="10" t="str">
        <f>IF(COUNTRY_INFO!A73=0," ",COUNTRY_INFO!A73)</f>
        <v>Angola</v>
      </c>
      <c r="B73" s="10" t="str">
        <f>IF(COUNTRY_INFO!B73=0," ",COUNTRY_INFO!B73)</f>
        <v>KUANDO KUBANGO</v>
      </c>
      <c r="C73" s="10" t="str">
        <f>IF(COUNTRY_INFO!C73=0," ",COUNTRY_INFO!C73)</f>
        <v>KUITO KUANAVALE</v>
      </c>
      <c r="D73" s="11" t="str">
        <f>IF(COUNTRY_INFO!$T$9:$T$1000="MDA3 (IVM)", COUNTRY_INFO!$T$9:$T$1000, " ")</f>
        <v xml:space="preserve"> </v>
      </c>
      <c r="E73" s="127"/>
      <c r="F73" s="14"/>
      <c r="G73" s="14"/>
      <c r="H73" s="11">
        <f t="shared" ref="H73:H104" si="19">SUM(F73:G73)</f>
        <v>0</v>
      </c>
      <c r="I73" s="22"/>
      <c r="J73" s="22"/>
      <c r="K73" s="14">
        <f t="shared" ref="K73:K104" si="20">SUM(I73:J73)</f>
        <v>0</v>
      </c>
      <c r="L73" s="72"/>
      <c r="M73" s="72"/>
      <c r="N73" s="67">
        <f t="shared" ref="N73:N104" si="21">SUM(L73:M73)</f>
        <v>0</v>
      </c>
      <c r="O73" s="11">
        <f t="shared" ref="O73:O104" si="22">MAX(I73,L73)</f>
        <v>0</v>
      </c>
      <c r="P73" s="11">
        <f t="shared" ref="P73:P104" si="23">MAX(J73,M73)</f>
        <v>0</v>
      </c>
      <c r="Q73" s="11">
        <f t="shared" ref="Q73:Q104" si="24">SUM(O73:P73)</f>
        <v>0</v>
      </c>
      <c r="R73" s="68" t="str">
        <f t="shared" ref="R73:R104" si="25">IF(F73&lt;&gt;0, IF(MAX(I73,L73)/F73*100=0, "-", MAX(I73,L73)/F73*100), " ")</f>
        <v xml:space="preserve"> </v>
      </c>
      <c r="S73" s="68" t="str">
        <f t="shared" ref="S73:S104" si="26">IF(G73&lt;&gt;0, IF(MAX(J73,M73)/G73*100=0, "-", MAX(J73,M73)/G73*100), " ")</f>
        <v xml:space="preserve"> </v>
      </c>
      <c r="T73" s="68" t="str">
        <f t="shared" ref="T73:T104" si="27">IF(H73&lt;&gt;0, IF((MAX(I73,L73)+MAX(J73,M73))/H73*100=0, "-",(MAX(I73,L73)+MAX(J73,M73))/H73*100), " ")</f>
        <v xml:space="preserve"> </v>
      </c>
    </row>
    <row r="74" spans="1:20" x14ac:dyDescent="0.25">
      <c r="A74" s="10" t="str">
        <f>IF(COUNTRY_INFO!A74=0," ",COUNTRY_INFO!A74)</f>
        <v>Angola</v>
      </c>
      <c r="B74" s="10" t="str">
        <f>IF(COUNTRY_INFO!B74=0," ",COUNTRY_INFO!B74)</f>
        <v>KUANDO KUBANGO</v>
      </c>
      <c r="C74" s="10" t="str">
        <f>IF(COUNTRY_INFO!C74=0," ",COUNTRY_INFO!C74)</f>
        <v>MAVINGA</v>
      </c>
      <c r="D74" s="11" t="str">
        <f>IF(COUNTRY_INFO!$T$9:$T$1000="MDA3 (IVM)", COUNTRY_INFO!$T$9:$T$1000, " ")</f>
        <v xml:space="preserve"> </v>
      </c>
      <c r="E74" s="127"/>
      <c r="F74" s="14"/>
      <c r="G74" s="14"/>
      <c r="H74" s="11">
        <f t="shared" si="19"/>
        <v>0</v>
      </c>
      <c r="I74" s="22"/>
      <c r="J74" s="22"/>
      <c r="K74" s="14">
        <f t="shared" si="20"/>
        <v>0</v>
      </c>
      <c r="L74" s="72"/>
      <c r="M74" s="72"/>
      <c r="N74" s="67">
        <f t="shared" si="21"/>
        <v>0</v>
      </c>
      <c r="O74" s="11">
        <f t="shared" si="22"/>
        <v>0</v>
      </c>
      <c r="P74" s="11">
        <f t="shared" si="23"/>
        <v>0</v>
      </c>
      <c r="Q74" s="11">
        <f t="shared" si="24"/>
        <v>0</v>
      </c>
      <c r="R74" s="68" t="str">
        <f t="shared" si="25"/>
        <v xml:space="preserve"> </v>
      </c>
      <c r="S74" s="68" t="str">
        <f t="shared" si="26"/>
        <v xml:space="preserve"> </v>
      </c>
      <c r="T74" s="68" t="str">
        <f t="shared" si="27"/>
        <v xml:space="preserve"> </v>
      </c>
    </row>
    <row r="75" spans="1:20" x14ac:dyDescent="0.25">
      <c r="A75" s="10" t="str">
        <f>IF(COUNTRY_INFO!A75=0," ",COUNTRY_INFO!A75)</f>
        <v>Angola</v>
      </c>
      <c r="B75" s="10" t="str">
        <f>IF(COUNTRY_INFO!B75=0," ",COUNTRY_INFO!B75)</f>
        <v>KUANDO KUBANGO</v>
      </c>
      <c r="C75" s="10" t="str">
        <f>IF(COUNTRY_INFO!C75=0," ",COUNTRY_INFO!C75)</f>
        <v>MENONGUE</v>
      </c>
      <c r="D75" s="11" t="str">
        <f>IF(COUNTRY_INFO!$T$9:$T$1000="MDA3 (IVM)", COUNTRY_INFO!$T$9:$T$1000, " ")</f>
        <v xml:space="preserve"> </v>
      </c>
      <c r="E75" s="127"/>
      <c r="F75" s="14"/>
      <c r="G75" s="14"/>
      <c r="H75" s="11">
        <f t="shared" si="19"/>
        <v>0</v>
      </c>
      <c r="I75" s="22"/>
      <c r="J75" s="22"/>
      <c r="K75" s="14">
        <f t="shared" si="20"/>
        <v>0</v>
      </c>
      <c r="L75" s="72"/>
      <c r="M75" s="72"/>
      <c r="N75" s="67">
        <f t="shared" si="21"/>
        <v>0</v>
      </c>
      <c r="O75" s="11">
        <f t="shared" si="22"/>
        <v>0</v>
      </c>
      <c r="P75" s="11">
        <f t="shared" si="23"/>
        <v>0</v>
      </c>
      <c r="Q75" s="11">
        <f t="shared" si="24"/>
        <v>0</v>
      </c>
      <c r="R75" s="68" t="str">
        <f t="shared" si="25"/>
        <v xml:space="preserve"> </v>
      </c>
      <c r="S75" s="68" t="str">
        <f t="shared" si="26"/>
        <v xml:space="preserve"> </v>
      </c>
      <c r="T75" s="68" t="str">
        <f t="shared" si="27"/>
        <v xml:space="preserve"> </v>
      </c>
    </row>
    <row r="76" spans="1:20" x14ac:dyDescent="0.25">
      <c r="A76" s="10" t="str">
        <f>IF(COUNTRY_INFO!A76=0," ",COUNTRY_INFO!A76)</f>
        <v>Angola</v>
      </c>
      <c r="B76" s="10" t="str">
        <f>IF(COUNTRY_INFO!B76=0," ",COUNTRY_INFO!B76)</f>
        <v>KUANDO KUBANGO</v>
      </c>
      <c r="C76" s="10" t="str">
        <f>IF(COUNTRY_INFO!C76=0," ",COUNTRY_INFO!C76)</f>
        <v>NANKOVA</v>
      </c>
      <c r="D76" s="11" t="str">
        <f>IF(COUNTRY_INFO!$T$9:$T$1000="MDA3 (IVM)", COUNTRY_INFO!$T$9:$T$1000, " ")</f>
        <v xml:space="preserve"> </v>
      </c>
      <c r="E76" s="127"/>
      <c r="F76" s="14"/>
      <c r="G76" s="14"/>
      <c r="H76" s="11">
        <f t="shared" si="19"/>
        <v>0</v>
      </c>
      <c r="I76" s="22"/>
      <c r="J76" s="22"/>
      <c r="K76" s="14">
        <f t="shared" si="20"/>
        <v>0</v>
      </c>
      <c r="L76" s="72"/>
      <c r="M76" s="72"/>
      <c r="N76" s="67">
        <f t="shared" si="21"/>
        <v>0</v>
      </c>
      <c r="O76" s="11">
        <f t="shared" si="22"/>
        <v>0</v>
      </c>
      <c r="P76" s="11">
        <f t="shared" si="23"/>
        <v>0</v>
      </c>
      <c r="Q76" s="11">
        <f t="shared" si="24"/>
        <v>0</v>
      </c>
      <c r="R76" s="68" t="str">
        <f t="shared" si="25"/>
        <v xml:space="preserve"> </v>
      </c>
      <c r="S76" s="68" t="str">
        <f t="shared" si="26"/>
        <v xml:space="preserve"> </v>
      </c>
      <c r="T76" s="68" t="str">
        <f t="shared" si="27"/>
        <v xml:space="preserve"> </v>
      </c>
    </row>
    <row r="77" spans="1:20" x14ac:dyDescent="0.25">
      <c r="A77" s="10" t="str">
        <f>IF(COUNTRY_INFO!A77=0," ",COUNTRY_INFO!A77)</f>
        <v>Angola</v>
      </c>
      <c r="B77" s="10" t="str">
        <f>IF(COUNTRY_INFO!B77=0," ",COUNTRY_INFO!B77)</f>
        <v>KUANDO KUBANGO</v>
      </c>
      <c r="C77" s="10" t="str">
        <f>IF(COUNTRY_INFO!C77=0," ",COUNTRY_INFO!C77)</f>
        <v>RIVUNGO</v>
      </c>
      <c r="D77" s="11" t="str">
        <f>IF(COUNTRY_INFO!$T$9:$T$1000="MDA3 (IVM)", COUNTRY_INFO!$T$9:$T$1000, " ")</f>
        <v xml:space="preserve"> </v>
      </c>
      <c r="E77" s="127"/>
      <c r="F77" s="14"/>
      <c r="G77" s="14"/>
      <c r="H77" s="11">
        <f t="shared" si="19"/>
        <v>0</v>
      </c>
      <c r="I77" s="22"/>
      <c r="J77" s="22"/>
      <c r="K77" s="14">
        <f t="shared" si="20"/>
        <v>0</v>
      </c>
      <c r="L77" s="72"/>
      <c r="M77" s="72"/>
      <c r="N77" s="67">
        <f t="shared" si="21"/>
        <v>0</v>
      </c>
      <c r="O77" s="11">
        <f t="shared" si="22"/>
        <v>0</v>
      </c>
      <c r="P77" s="11">
        <f t="shared" si="23"/>
        <v>0</v>
      </c>
      <c r="Q77" s="11">
        <f t="shared" si="24"/>
        <v>0</v>
      </c>
      <c r="R77" s="68" t="str">
        <f t="shared" si="25"/>
        <v xml:space="preserve"> </v>
      </c>
      <c r="S77" s="68" t="str">
        <f t="shared" si="26"/>
        <v xml:space="preserve"> </v>
      </c>
      <c r="T77" s="68" t="str">
        <f t="shared" si="27"/>
        <v xml:space="preserve"> </v>
      </c>
    </row>
    <row r="78" spans="1:20" x14ac:dyDescent="0.25">
      <c r="A78" s="10" t="str">
        <f>IF(COUNTRY_INFO!A78=0," ",COUNTRY_INFO!A78)</f>
        <v>Angola</v>
      </c>
      <c r="B78" s="10" t="str">
        <f>IF(COUNTRY_INFO!B78=0," ",COUNTRY_INFO!B78)</f>
        <v>KWANZA NORTE</v>
      </c>
      <c r="C78" s="10" t="str">
        <f>IF(COUNTRY_INFO!C78=0," ",COUNTRY_INFO!C78)</f>
        <v>AMBACA</v>
      </c>
      <c r="D78" s="11" t="str">
        <f>IF(COUNTRY_INFO!$T$9:$T$1000="MDA3 (IVM)", COUNTRY_INFO!$T$9:$T$1000, " ")</f>
        <v xml:space="preserve"> </v>
      </c>
      <c r="E78" s="127"/>
      <c r="F78" s="14"/>
      <c r="G78" s="14"/>
      <c r="H78" s="11">
        <f t="shared" si="19"/>
        <v>0</v>
      </c>
      <c r="I78" s="22"/>
      <c r="J78" s="22"/>
      <c r="K78" s="14">
        <f t="shared" si="20"/>
        <v>0</v>
      </c>
      <c r="L78" s="72"/>
      <c r="M78" s="72"/>
      <c r="N78" s="67">
        <f t="shared" si="21"/>
        <v>0</v>
      </c>
      <c r="O78" s="11">
        <f t="shared" si="22"/>
        <v>0</v>
      </c>
      <c r="P78" s="11">
        <f t="shared" si="23"/>
        <v>0</v>
      </c>
      <c r="Q78" s="11">
        <f t="shared" si="24"/>
        <v>0</v>
      </c>
      <c r="R78" s="68" t="str">
        <f t="shared" si="25"/>
        <v xml:space="preserve"> </v>
      </c>
      <c r="S78" s="68" t="str">
        <f t="shared" si="26"/>
        <v xml:space="preserve"> </v>
      </c>
      <c r="T78" s="68" t="str">
        <f t="shared" si="27"/>
        <v xml:space="preserve"> </v>
      </c>
    </row>
    <row r="79" spans="1:20" x14ac:dyDescent="0.25">
      <c r="A79" s="10" t="str">
        <f>IF(COUNTRY_INFO!A79=0," ",COUNTRY_INFO!A79)</f>
        <v>Angola</v>
      </c>
      <c r="B79" s="10" t="str">
        <f>IF(COUNTRY_INFO!B79=0," ",COUNTRY_INFO!B79)</f>
        <v>KWANZA NORTE</v>
      </c>
      <c r="C79" s="10" t="str">
        <f>IF(COUNTRY_INFO!C79=0," ",COUNTRY_INFO!C79)</f>
        <v>BANGA</v>
      </c>
      <c r="D79" s="11" t="str">
        <f>IF(COUNTRY_INFO!$T$9:$T$1000="MDA3 (IVM)", COUNTRY_INFO!$T$9:$T$1000, " ")</f>
        <v xml:space="preserve"> </v>
      </c>
      <c r="E79" s="127"/>
      <c r="F79" s="14"/>
      <c r="G79" s="14"/>
      <c r="H79" s="11">
        <f t="shared" si="19"/>
        <v>0</v>
      </c>
      <c r="I79" s="22"/>
      <c r="J79" s="22"/>
      <c r="K79" s="14">
        <f t="shared" si="20"/>
        <v>0</v>
      </c>
      <c r="L79" s="72"/>
      <c r="M79" s="72"/>
      <c r="N79" s="67">
        <f t="shared" si="21"/>
        <v>0</v>
      </c>
      <c r="O79" s="11">
        <f t="shared" si="22"/>
        <v>0</v>
      </c>
      <c r="P79" s="11">
        <f t="shared" si="23"/>
        <v>0</v>
      </c>
      <c r="Q79" s="11">
        <f t="shared" si="24"/>
        <v>0</v>
      </c>
      <c r="R79" s="68" t="str">
        <f t="shared" si="25"/>
        <v xml:space="preserve"> </v>
      </c>
      <c r="S79" s="68" t="str">
        <f t="shared" si="26"/>
        <v xml:space="preserve"> </v>
      </c>
      <c r="T79" s="68" t="str">
        <f t="shared" si="27"/>
        <v xml:space="preserve"> </v>
      </c>
    </row>
    <row r="80" spans="1:20" x14ac:dyDescent="0.25">
      <c r="A80" s="10" t="str">
        <f>IF(COUNTRY_INFO!A80=0," ",COUNTRY_INFO!A80)</f>
        <v>Angola</v>
      </c>
      <c r="B80" s="10" t="str">
        <f>IF(COUNTRY_INFO!B80=0," ",COUNTRY_INFO!B80)</f>
        <v>KWANZA NORTE</v>
      </c>
      <c r="C80" s="10" t="str">
        <f>IF(COUNTRY_INFO!C80=0," ",COUNTRY_INFO!C80)</f>
        <v>BOLONGONGO</v>
      </c>
      <c r="D80" s="11" t="str">
        <f>IF(COUNTRY_INFO!$T$9:$T$1000="MDA3 (IVM)", COUNTRY_INFO!$T$9:$T$1000, " ")</f>
        <v xml:space="preserve"> </v>
      </c>
      <c r="E80" s="127"/>
      <c r="F80" s="14"/>
      <c r="G80" s="14"/>
      <c r="H80" s="11">
        <f t="shared" si="19"/>
        <v>0</v>
      </c>
      <c r="I80" s="22"/>
      <c r="J80" s="22"/>
      <c r="K80" s="14">
        <f t="shared" si="20"/>
        <v>0</v>
      </c>
      <c r="L80" s="72"/>
      <c r="M80" s="72"/>
      <c r="N80" s="67">
        <f t="shared" si="21"/>
        <v>0</v>
      </c>
      <c r="O80" s="11">
        <f t="shared" si="22"/>
        <v>0</v>
      </c>
      <c r="P80" s="11">
        <f t="shared" si="23"/>
        <v>0</v>
      </c>
      <c r="Q80" s="11">
        <f t="shared" si="24"/>
        <v>0</v>
      </c>
      <c r="R80" s="68" t="str">
        <f t="shared" si="25"/>
        <v xml:space="preserve"> </v>
      </c>
      <c r="S80" s="68" t="str">
        <f t="shared" si="26"/>
        <v xml:space="preserve"> </v>
      </c>
      <c r="T80" s="68" t="str">
        <f t="shared" si="27"/>
        <v xml:space="preserve"> </v>
      </c>
    </row>
    <row r="81" spans="1:20" x14ac:dyDescent="0.25">
      <c r="A81" s="10" t="str">
        <f>IF(COUNTRY_INFO!A81=0," ",COUNTRY_INFO!A81)</f>
        <v>Angola</v>
      </c>
      <c r="B81" s="10" t="str">
        <f>IF(COUNTRY_INFO!B81=0," ",COUNTRY_INFO!B81)</f>
        <v>KWANZA NORTE</v>
      </c>
      <c r="C81" s="10" t="str">
        <f>IF(COUNTRY_INFO!C81=0," ",COUNTRY_INFO!C81)</f>
        <v>CAMBAMBE</v>
      </c>
      <c r="D81" s="11" t="str">
        <f>IF(COUNTRY_INFO!$T$9:$T$1000="MDA3 (IVM)", COUNTRY_INFO!$T$9:$T$1000, " ")</f>
        <v xml:space="preserve"> </v>
      </c>
      <c r="E81" s="127"/>
      <c r="F81" s="14"/>
      <c r="G81" s="14"/>
      <c r="H81" s="11">
        <f t="shared" si="19"/>
        <v>0</v>
      </c>
      <c r="I81" s="22"/>
      <c r="J81" s="22"/>
      <c r="K81" s="14">
        <f t="shared" si="20"/>
        <v>0</v>
      </c>
      <c r="L81" s="72"/>
      <c r="M81" s="72"/>
      <c r="N81" s="67">
        <f t="shared" si="21"/>
        <v>0</v>
      </c>
      <c r="O81" s="11">
        <f t="shared" si="22"/>
        <v>0</v>
      </c>
      <c r="P81" s="11">
        <f t="shared" si="23"/>
        <v>0</v>
      </c>
      <c r="Q81" s="11">
        <f t="shared" si="24"/>
        <v>0</v>
      </c>
      <c r="R81" s="68" t="str">
        <f t="shared" si="25"/>
        <v xml:space="preserve"> </v>
      </c>
      <c r="S81" s="68" t="str">
        <f t="shared" si="26"/>
        <v xml:space="preserve"> </v>
      </c>
      <c r="T81" s="68" t="str">
        <f t="shared" si="27"/>
        <v xml:space="preserve"> </v>
      </c>
    </row>
    <row r="82" spans="1:20" x14ac:dyDescent="0.25">
      <c r="A82" s="10" t="str">
        <f>IF(COUNTRY_INFO!A82=0," ",COUNTRY_INFO!A82)</f>
        <v>Angola</v>
      </c>
      <c r="B82" s="10" t="str">
        <f>IF(COUNTRY_INFO!B82=0," ",COUNTRY_INFO!B82)</f>
        <v>KWANZA NORTE</v>
      </c>
      <c r="C82" s="10" t="str">
        <f>IF(COUNTRY_INFO!C82=0," ",COUNTRY_INFO!C82)</f>
        <v>CAZENGO</v>
      </c>
      <c r="D82" s="11" t="str">
        <f>IF(COUNTRY_INFO!$T$9:$T$1000="MDA3 (IVM)", COUNTRY_INFO!$T$9:$T$1000, " ")</f>
        <v xml:space="preserve"> </v>
      </c>
      <c r="E82" s="127"/>
      <c r="F82" s="14"/>
      <c r="G82" s="14"/>
      <c r="H82" s="11">
        <f t="shared" si="19"/>
        <v>0</v>
      </c>
      <c r="I82" s="22"/>
      <c r="J82" s="22"/>
      <c r="K82" s="14">
        <f t="shared" si="20"/>
        <v>0</v>
      </c>
      <c r="L82" s="72"/>
      <c r="M82" s="72"/>
      <c r="N82" s="67">
        <f t="shared" si="21"/>
        <v>0</v>
      </c>
      <c r="O82" s="11">
        <f t="shared" si="22"/>
        <v>0</v>
      </c>
      <c r="P82" s="11">
        <f t="shared" si="23"/>
        <v>0</v>
      </c>
      <c r="Q82" s="11">
        <f t="shared" si="24"/>
        <v>0</v>
      </c>
      <c r="R82" s="68" t="str">
        <f t="shared" si="25"/>
        <v xml:space="preserve"> </v>
      </c>
      <c r="S82" s="68" t="str">
        <f t="shared" si="26"/>
        <v xml:space="preserve"> </v>
      </c>
      <c r="T82" s="68" t="str">
        <f t="shared" si="27"/>
        <v xml:space="preserve"> </v>
      </c>
    </row>
    <row r="83" spans="1:20" x14ac:dyDescent="0.25">
      <c r="A83" s="10" t="str">
        <f>IF(COUNTRY_INFO!A83=0," ",COUNTRY_INFO!A83)</f>
        <v>Angola</v>
      </c>
      <c r="B83" s="10" t="str">
        <f>IF(COUNTRY_INFO!B83=0," ",COUNTRY_INFO!B83)</f>
        <v>KWANZA NORTE</v>
      </c>
      <c r="C83" s="10" t="str">
        <f>IF(COUNTRY_INFO!C83=0," ",COUNTRY_INFO!C83)</f>
        <v>GOLUNGO ALTO</v>
      </c>
      <c r="D83" s="11" t="str">
        <f>IF(COUNTRY_INFO!$T$9:$T$1000="MDA3 (IVM)", COUNTRY_INFO!$T$9:$T$1000, " ")</f>
        <v xml:space="preserve"> </v>
      </c>
      <c r="E83" s="127"/>
      <c r="F83" s="14"/>
      <c r="G83" s="14"/>
      <c r="H83" s="11">
        <f t="shared" si="19"/>
        <v>0</v>
      </c>
      <c r="I83" s="22"/>
      <c r="J83" s="22"/>
      <c r="K83" s="14">
        <f t="shared" si="20"/>
        <v>0</v>
      </c>
      <c r="L83" s="72"/>
      <c r="M83" s="72"/>
      <c r="N83" s="67">
        <f t="shared" si="21"/>
        <v>0</v>
      </c>
      <c r="O83" s="11">
        <f t="shared" si="22"/>
        <v>0</v>
      </c>
      <c r="P83" s="11">
        <f t="shared" si="23"/>
        <v>0</v>
      </c>
      <c r="Q83" s="11">
        <f t="shared" si="24"/>
        <v>0</v>
      </c>
      <c r="R83" s="68" t="str">
        <f t="shared" si="25"/>
        <v xml:space="preserve"> </v>
      </c>
      <c r="S83" s="68" t="str">
        <f t="shared" si="26"/>
        <v xml:space="preserve"> </v>
      </c>
      <c r="T83" s="68" t="str">
        <f t="shared" si="27"/>
        <v xml:space="preserve"> </v>
      </c>
    </row>
    <row r="84" spans="1:20" x14ac:dyDescent="0.25">
      <c r="A84" s="10" t="str">
        <f>IF(COUNTRY_INFO!A84=0," ",COUNTRY_INFO!A84)</f>
        <v>Angola</v>
      </c>
      <c r="B84" s="10" t="str">
        <f>IF(COUNTRY_INFO!B84=0," ",COUNTRY_INFO!B84)</f>
        <v>KWANZA NORTE</v>
      </c>
      <c r="C84" s="10" t="str">
        <f>IF(COUNTRY_INFO!C84=0," ",COUNTRY_INFO!C84)</f>
        <v>GONGUEMBO</v>
      </c>
      <c r="D84" s="11" t="str">
        <f>IF(COUNTRY_INFO!$T$9:$T$1000="MDA3 (IVM)", COUNTRY_INFO!$T$9:$T$1000, " ")</f>
        <v xml:space="preserve"> </v>
      </c>
      <c r="E84" s="127"/>
      <c r="F84" s="14"/>
      <c r="G84" s="14"/>
      <c r="H84" s="11">
        <f t="shared" si="19"/>
        <v>0</v>
      </c>
      <c r="I84" s="22"/>
      <c r="J84" s="22"/>
      <c r="K84" s="14">
        <f t="shared" si="20"/>
        <v>0</v>
      </c>
      <c r="L84" s="72"/>
      <c r="M84" s="72"/>
      <c r="N84" s="67">
        <f t="shared" si="21"/>
        <v>0</v>
      </c>
      <c r="O84" s="11">
        <f t="shared" si="22"/>
        <v>0</v>
      </c>
      <c r="P84" s="11">
        <f t="shared" si="23"/>
        <v>0</v>
      </c>
      <c r="Q84" s="11">
        <f t="shared" si="24"/>
        <v>0</v>
      </c>
      <c r="R84" s="68" t="str">
        <f t="shared" si="25"/>
        <v xml:space="preserve"> </v>
      </c>
      <c r="S84" s="68" t="str">
        <f t="shared" si="26"/>
        <v xml:space="preserve"> </v>
      </c>
      <c r="T84" s="68" t="str">
        <f t="shared" si="27"/>
        <v xml:space="preserve"> </v>
      </c>
    </row>
    <row r="85" spans="1:20" x14ac:dyDescent="0.25">
      <c r="A85" s="10" t="str">
        <f>IF(COUNTRY_INFO!A85=0," ",COUNTRY_INFO!A85)</f>
        <v>Angola</v>
      </c>
      <c r="B85" s="10" t="str">
        <f>IF(COUNTRY_INFO!B85=0," ",COUNTRY_INFO!B85)</f>
        <v>KWANZA NORTE</v>
      </c>
      <c r="C85" s="10" t="str">
        <f>IF(COUNTRY_INFO!C85=0," ",COUNTRY_INFO!C85)</f>
        <v>KICULUNGO</v>
      </c>
      <c r="D85" s="11" t="str">
        <f>IF(COUNTRY_INFO!$T$9:$T$1000="MDA3 (IVM)", COUNTRY_INFO!$T$9:$T$1000, " ")</f>
        <v xml:space="preserve"> </v>
      </c>
      <c r="E85" s="127"/>
      <c r="F85" s="14"/>
      <c r="G85" s="14"/>
      <c r="H85" s="11">
        <f t="shared" si="19"/>
        <v>0</v>
      </c>
      <c r="I85" s="22"/>
      <c r="J85" s="22"/>
      <c r="K85" s="14">
        <f t="shared" si="20"/>
        <v>0</v>
      </c>
      <c r="L85" s="72"/>
      <c r="M85" s="72"/>
      <c r="N85" s="67">
        <f t="shared" si="21"/>
        <v>0</v>
      </c>
      <c r="O85" s="11">
        <f t="shared" si="22"/>
        <v>0</v>
      </c>
      <c r="P85" s="11">
        <f t="shared" si="23"/>
        <v>0</v>
      </c>
      <c r="Q85" s="11">
        <f t="shared" si="24"/>
        <v>0</v>
      </c>
      <c r="R85" s="68" t="str">
        <f t="shared" si="25"/>
        <v xml:space="preserve"> </v>
      </c>
      <c r="S85" s="68" t="str">
        <f t="shared" si="26"/>
        <v xml:space="preserve"> </v>
      </c>
      <c r="T85" s="68" t="str">
        <f t="shared" si="27"/>
        <v xml:space="preserve"> </v>
      </c>
    </row>
    <row r="86" spans="1:20" x14ac:dyDescent="0.25">
      <c r="A86" s="10" t="str">
        <f>IF(COUNTRY_INFO!A86=0," ",COUNTRY_INFO!A86)</f>
        <v>Angola</v>
      </c>
      <c r="B86" s="10" t="str">
        <f>IF(COUNTRY_INFO!B86=0," ",COUNTRY_INFO!B86)</f>
        <v>KWANZA NORTE</v>
      </c>
      <c r="C86" s="10" t="str">
        <f>IF(COUNTRY_INFO!C86=0," ",COUNTRY_INFO!C86)</f>
        <v>LUCALA</v>
      </c>
      <c r="D86" s="11" t="str">
        <f>IF(COUNTRY_INFO!$T$9:$T$1000="MDA3 (IVM)", COUNTRY_INFO!$T$9:$T$1000, " ")</f>
        <v xml:space="preserve"> </v>
      </c>
      <c r="E86" s="127"/>
      <c r="F86" s="14"/>
      <c r="G86" s="14"/>
      <c r="H86" s="11">
        <f t="shared" si="19"/>
        <v>0</v>
      </c>
      <c r="I86" s="22"/>
      <c r="J86" s="22"/>
      <c r="K86" s="14">
        <f t="shared" si="20"/>
        <v>0</v>
      </c>
      <c r="L86" s="72"/>
      <c r="M86" s="72"/>
      <c r="N86" s="67">
        <f t="shared" si="21"/>
        <v>0</v>
      </c>
      <c r="O86" s="11">
        <f t="shared" si="22"/>
        <v>0</v>
      </c>
      <c r="P86" s="11">
        <f t="shared" si="23"/>
        <v>0</v>
      </c>
      <c r="Q86" s="11">
        <f t="shared" si="24"/>
        <v>0</v>
      </c>
      <c r="R86" s="68" t="str">
        <f t="shared" si="25"/>
        <v xml:space="preserve"> </v>
      </c>
      <c r="S86" s="68" t="str">
        <f t="shared" si="26"/>
        <v xml:space="preserve"> </v>
      </c>
      <c r="T86" s="68" t="str">
        <f t="shared" si="27"/>
        <v xml:space="preserve"> </v>
      </c>
    </row>
    <row r="87" spans="1:20" x14ac:dyDescent="0.25">
      <c r="A87" s="10" t="str">
        <f>IF(COUNTRY_INFO!A87=0," ",COUNTRY_INFO!A87)</f>
        <v>Angola</v>
      </c>
      <c r="B87" s="10" t="str">
        <f>IF(COUNTRY_INFO!B87=0," ",COUNTRY_INFO!B87)</f>
        <v>KWANZA NORTE</v>
      </c>
      <c r="C87" s="10" t="str">
        <f>IF(COUNTRY_INFO!C87=0," ",COUNTRY_INFO!C87)</f>
        <v>SAMBA CAJU</v>
      </c>
      <c r="D87" s="11" t="str">
        <f>IF(COUNTRY_INFO!$T$9:$T$1000="MDA3 (IVM)", COUNTRY_INFO!$T$9:$T$1000, " ")</f>
        <v xml:space="preserve"> </v>
      </c>
      <c r="E87" s="127"/>
      <c r="F87" s="14"/>
      <c r="G87" s="14"/>
      <c r="H87" s="11">
        <f t="shared" si="19"/>
        <v>0</v>
      </c>
      <c r="I87" s="22"/>
      <c r="J87" s="22"/>
      <c r="K87" s="14">
        <f t="shared" si="20"/>
        <v>0</v>
      </c>
      <c r="L87" s="72"/>
      <c r="M87" s="72"/>
      <c r="N87" s="67">
        <f t="shared" si="21"/>
        <v>0</v>
      </c>
      <c r="O87" s="11">
        <f t="shared" si="22"/>
        <v>0</v>
      </c>
      <c r="P87" s="11">
        <f t="shared" si="23"/>
        <v>0</v>
      </c>
      <c r="Q87" s="11">
        <f t="shared" si="24"/>
        <v>0</v>
      </c>
      <c r="R87" s="68" t="str">
        <f t="shared" si="25"/>
        <v xml:space="preserve"> </v>
      </c>
      <c r="S87" s="68" t="str">
        <f t="shared" si="26"/>
        <v xml:space="preserve"> </v>
      </c>
      <c r="T87" s="68" t="str">
        <f t="shared" si="27"/>
        <v xml:space="preserve"> </v>
      </c>
    </row>
    <row r="88" spans="1:20" x14ac:dyDescent="0.25">
      <c r="A88" s="10" t="str">
        <f>IF(COUNTRY_INFO!A88=0," ",COUNTRY_INFO!A88)</f>
        <v>Angola</v>
      </c>
      <c r="B88" s="10" t="str">
        <f>IF(COUNTRY_INFO!B88=0," ",COUNTRY_INFO!B88)</f>
        <v>KWANZA SUL</v>
      </c>
      <c r="C88" s="10" t="str">
        <f>IF(COUNTRY_INFO!C88=0," ",COUNTRY_INFO!C88)</f>
        <v>AMBOIM</v>
      </c>
      <c r="D88" s="11" t="str">
        <f>IF(COUNTRY_INFO!$T$9:$T$1000="MDA3 (IVM)", COUNTRY_INFO!$T$9:$T$1000, " ")</f>
        <v xml:space="preserve"> </v>
      </c>
      <c r="E88" s="127"/>
      <c r="F88" s="14"/>
      <c r="G88" s="14"/>
      <c r="H88" s="11">
        <f t="shared" si="19"/>
        <v>0</v>
      </c>
      <c r="I88" s="22"/>
      <c r="J88" s="22"/>
      <c r="K88" s="14">
        <f t="shared" si="20"/>
        <v>0</v>
      </c>
      <c r="L88" s="72"/>
      <c r="M88" s="72"/>
      <c r="N88" s="67">
        <f t="shared" si="21"/>
        <v>0</v>
      </c>
      <c r="O88" s="11">
        <f t="shared" si="22"/>
        <v>0</v>
      </c>
      <c r="P88" s="11">
        <f t="shared" si="23"/>
        <v>0</v>
      </c>
      <c r="Q88" s="11">
        <f t="shared" si="24"/>
        <v>0</v>
      </c>
      <c r="R88" s="68" t="str">
        <f t="shared" si="25"/>
        <v xml:space="preserve"> </v>
      </c>
      <c r="S88" s="68" t="str">
        <f t="shared" si="26"/>
        <v xml:space="preserve"> </v>
      </c>
      <c r="T88" s="68" t="str">
        <f t="shared" si="27"/>
        <v xml:space="preserve"> </v>
      </c>
    </row>
    <row r="89" spans="1:20" x14ac:dyDescent="0.25">
      <c r="A89" s="10" t="str">
        <f>IF(COUNTRY_INFO!A89=0," ",COUNTRY_INFO!A89)</f>
        <v>Angola</v>
      </c>
      <c r="B89" s="10" t="str">
        <f>IF(COUNTRY_INFO!B89=0," ",COUNTRY_INFO!B89)</f>
        <v>KWANZA SUL</v>
      </c>
      <c r="C89" s="10" t="str">
        <f>IF(COUNTRY_INFO!C89=0," ",COUNTRY_INFO!C89)</f>
        <v>CASSONGUE</v>
      </c>
      <c r="D89" s="11" t="str">
        <f>IF(COUNTRY_INFO!$T$9:$T$1000="MDA3 (IVM)", COUNTRY_INFO!$T$9:$T$1000, " ")</f>
        <v xml:space="preserve"> </v>
      </c>
      <c r="E89" s="127"/>
      <c r="F89" s="14"/>
      <c r="G89" s="14"/>
      <c r="H89" s="11">
        <f t="shared" si="19"/>
        <v>0</v>
      </c>
      <c r="I89" s="22"/>
      <c r="J89" s="22"/>
      <c r="K89" s="14">
        <f t="shared" si="20"/>
        <v>0</v>
      </c>
      <c r="L89" s="72"/>
      <c r="M89" s="72"/>
      <c r="N89" s="67">
        <f t="shared" si="21"/>
        <v>0</v>
      </c>
      <c r="O89" s="11">
        <f t="shared" si="22"/>
        <v>0</v>
      </c>
      <c r="P89" s="11">
        <f t="shared" si="23"/>
        <v>0</v>
      </c>
      <c r="Q89" s="11">
        <f t="shared" si="24"/>
        <v>0</v>
      </c>
      <c r="R89" s="68" t="str">
        <f t="shared" si="25"/>
        <v xml:space="preserve"> </v>
      </c>
      <c r="S89" s="68" t="str">
        <f t="shared" si="26"/>
        <v xml:space="preserve"> </v>
      </c>
      <c r="T89" s="68" t="str">
        <f t="shared" si="27"/>
        <v xml:space="preserve"> </v>
      </c>
    </row>
    <row r="90" spans="1:20" x14ac:dyDescent="0.25">
      <c r="A90" s="10" t="str">
        <f>IF(COUNTRY_INFO!A90=0," ",COUNTRY_INFO!A90)</f>
        <v>Angola</v>
      </c>
      <c r="B90" s="10" t="str">
        <f>IF(COUNTRY_INFO!B90=0," ",COUNTRY_INFO!B90)</f>
        <v>KWANZA SUL</v>
      </c>
      <c r="C90" s="10" t="str">
        <f>IF(COUNTRY_INFO!C90=0," ",COUNTRY_INFO!C90)</f>
        <v>CELA (Waku Kungo)</v>
      </c>
      <c r="D90" s="11" t="str">
        <f>IF(COUNTRY_INFO!$T$9:$T$1000="MDA3 (IVM)", COUNTRY_INFO!$T$9:$T$1000, " ")</f>
        <v xml:space="preserve"> </v>
      </c>
      <c r="E90" s="127"/>
      <c r="F90" s="14"/>
      <c r="G90" s="14"/>
      <c r="H90" s="11">
        <f t="shared" si="19"/>
        <v>0</v>
      </c>
      <c r="I90" s="22"/>
      <c r="J90" s="22"/>
      <c r="K90" s="14">
        <f t="shared" si="20"/>
        <v>0</v>
      </c>
      <c r="L90" s="72"/>
      <c r="M90" s="72"/>
      <c r="N90" s="67">
        <f t="shared" si="21"/>
        <v>0</v>
      </c>
      <c r="O90" s="11">
        <f t="shared" si="22"/>
        <v>0</v>
      </c>
      <c r="P90" s="11">
        <f t="shared" si="23"/>
        <v>0</v>
      </c>
      <c r="Q90" s="11">
        <f t="shared" si="24"/>
        <v>0</v>
      </c>
      <c r="R90" s="68" t="str">
        <f t="shared" si="25"/>
        <v xml:space="preserve"> </v>
      </c>
      <c r="S90" s="68" t="str">
        <f t="shared" si="26"/>
        <v xml:space="preserve"> </v>
      </c>
      <c r="T90" s="68" t="str">
        <f t="shared" si="27"/>
        <v xml:space="preserve"> </v>
      </c>
    </row>
    <row r="91" spans="1:20" x14ac:dyDescent="0.25">
      <c r="A91" s="10" t="str">
        <f>IF(COUNTRY_INFO!A91=0," ",COUNTRY_INFO!A91)</f>
        <v>Angola</v>
      </c>
      <c r="B91" s="10" t="str">
        <f>IF(COUNTRY_INFO!B91=0," ",COUNTRY_INFO!B91)</f>
        <v>KWANZA SUL</v>
      </c>
      <c r="C91" s="10" t="str">
        <f>IF(COUNTRY_INFO!C91=0," ",COUNTRY_INFO!C91)</f>
        <v xml:space="preserve">CONDA </v>
      </c>
      <c r="D91" s="11" t="str">
        <f>IF(COUNTRY_INFO!$T$9:$T$1000="MDA3 (IVM)", COUNTRY_INFO!$T$9:$T$1000, " ")</f>
        <v xml:space="preserve"> </v>
      </c>
      <c r="E91" s="127"/>
      <c r="F91" s="14"/>
      <c r="G91" s="14"/>
      <c r="H91" s="11">
        <f t="shared" si="19"/>
        <v>0</v>
      </c>
      <c r="I91" s="22"/>
      <c r="J91" s="22"/>
      <c r="K91" s="14">
        <f t="shared" si="20"/>
        <v>0</v>
      </c>
      <c r="L91" s="72"/>
      <c r="M91" s="72"/>
      <c r="N91" s="67">
        <f t="shared" si="21"/>
        <v>0</v>
      </c>
      <c r="O91" s="11">
        <f t="shared" si="22"/>
        <v>0</v>
      </c>
      <c r="P91" s="11">
        <f t="shared" si="23"/>
        <v>0</v>
      </c>
      <c r="Q91" s="11">
        <f t="shared" si="24"/>
        <v>0</v>
      </c>
      <c r="R91" s="68" t="str">
        <f t="shared" si="25"/>
        <v xml:space="preserve"> </v>
      </c>
      <c r="S91" s="68" t="str">
        <f t="shared" si="26"/>
        <v xml:space="preserve"> </v>
      </c>
      <c r="T91" s="68" t="str">
        <f t="shared" si="27"/>
        <v xml:space="preserve"> </v>
      </c>
    </row>
    <row r="92" spans="1:20" x14ac:dyDescent="0.25">
      <c r="A92" s="10" t="str">
        <f>IF(COUNTRY_INFO!A92=0," ",COUNTRY_INFO!A92)</f>
        <v>Angola</v>
      </c>
      <c r="B92" s="10" t="str">
        <f>IF(COUNTRY_INFO!B92=0," ",COUNTRY_INFO!B92)</f>
        <v>KWANZA SUL</v>
      </c>
      <c r="C92" s="10" t="str">
        <f>IF(COUNTRY_INFO!C92=0," ",COUNTRY_INFO!C92)</f>
        <v>EBO</v>
      </c>
      <c r="D92" s="11" t="str">
        <f>IF(COUNTRY_INFO!$T$9:$T$1000="MDA3 (IVM)", COUNTRY_INFO!$T$9:$T$1000, " ")</f>
        <v xml:space="preserve"> </v>
      </c>
      <c r="E92" s="127"/>
      <c r="F92" s="14"/>
      <c r="G92" s="14"/>
      <c r="H92" s="11">
        <f t="shared" si="19"/>
        <v>0</v>
      </c>
      <c r="I92" s="22"/>
      <c r="J92" s="22"/>
      <c r="K92" s="14">
        <f t="shared" si="20"/>
        <v>0</v>
      </c>
      <c r="L92" s="72"/>
      <c r="M92" s="72"/>
      <c r="N92" s="67">
        <f t="shared" si="21"/>
        <v>0</v>
      </c>
      <c r="O92" s="11">
        <f t="shared" si="22"/>
        <v>0</v>
      </c>
      <c r="P92" s="11">
        <f t="shared" si="23"/>
        <v>0</v>
      </c>
      <c r="Q92" s="11">
        <f t="shared" si="24"/>
        <v>0</v>
      </c>
      <c r="R92" s="68" t="str">
        <f t="shared" si="25"/>
        <v xml:space="preserve"> </v>
      </c>
      <c r="S92" s="68" t="str">
        <f t="shared" si="26"/>
        <v xml:space="preserve"> </v>
      </c>
      <c r="T92" s="68" t="str">
        <f t="shared" si="27"/>
        <v xml:space="preserve"> </v>
      </c>
    </row>
    <row r="93" spans="1:20" x14ac:dyDescent="0.25">
      <c r="A93" s="10" t="str">
        <f>IF(COUNTRY_INFO!A93=0," ",COUNTRY_INFO!A93)</f>
        <v>Angola</v>
      </c>
      <c r="B93" s="10" t="str">
        <f>IF(COUNTRY_INFO!B93=0," ",COUNTRY_INFO!B93)</f>
        <v>KWANZA SUL</v>
      </c>
      <c r="C93" s="10" t="str">
        <f>IF(COUNTRY_INFO!C93=0," ",COUNTRY_INFO!C93)</f>
        <v>KIBALA</v>
      </c>
      <c r="D93" s="11" t="str">
        <f>IF(COUNTRY_INFO!$T$9:$T$1000="MDA3 (IVM)", COUNTRY_INFO!$T$9:$T$1000, " ")</f>
        <v xml:space="preserve"> </v>
      </c>
      <c r="E93" s="127"/>
      <c r="F93" s="14"/>
      <c r="G93" s="14"/>
      <c r="H93" s="11">
        <f t="shared" si="19"/>
        <v>0</v>
      </c>
      <c r="I93" s="22"/>
      <c r="J93" s="22"/>
      <c r="K93" s="14">
        <f t="shared" si="20"/>
        <v>0</v>
      </c>
      <c r="L93" s="72"/>
      <c r="M93" s="72"/>
      <c r="N93" s="67">
        <f t="shared" si="21"/>
        <v>0</v>
      </c>
      <c r="O93" s="11">
        <f t="shared" si="22"/>
        <v>0</v>
      </c>
      <c r="P93" s="11">
        <f t="shared" si="23"/>
        <v>0</v>
      </c>
      <c r="Q93" s="11">
        <f t="shared" si="24"/>
        <v>0</v>
      </c>
      <c r="R93" s="68" t="str">
        <f t="shared" si="25"/>
        <v xml:space="preserve"> </v>
      </c>
      <c r="S93" s="68" t="str">
        <f t="shared" si="26"/>
        <v xml:space="preserve"> </v>
      </c>
      <c r="T93" s="68" t="str">
        <f t="shared" si="27"/>
        <v xml:space="preserve"> </v>
      </c>
    </row>
    <row r="94" spans="1:20" x14ac:dyDescent="0.25">
      <c r="A94" s="10" t="str">
        <f>IF(COUNTRY_INFO!A94=0," ",COUNTRY_INFO!A94)</f>
        <v>Angola</v>
      </c>
      <c r="B94" s="10" t="str">
        <f>IF(COUNTRY_INFO!B94=0," ",COUNTRY_INFO!B94)</f>
        <v>KWANZA SUL</v>
      </c>
      <c r="C94" s="10" t="str">
        <f>IF(COUNTRY_INFO!C94=0," ",COUNTRY_INFO!C94)</f>
        <v>KILENDA</v>
      </c>
      <c r="D94" s="11" t="str">
        <f>IF(COUNTRY_INFO!$T$9:$T$1000="MDA3 (IVM)", COUNTRY_INFO!$T$9:$T$1000, " ")</f>
        <v xml:space="preserve"> </v>
      </c>
      <c r="E94" s="127"/>
      <c r="F94" s="14"/>
      <c r="G94" s="14"/>
      <c r="H94" s="11">
        <f t="shared" si="19"/>
        <v>0</v>
      </c>
      <c r="I94" s="22"/>
      <c r="J94" s="22"/>
      <c r="K94" s="14">
        <f t="shared" si="20"/>
        <v>0</v>
      </c>
      <c r="L94" s="72"/>
      <c r="M94" s="72"/>
      <c r="N94" s="67">
        <f t="shared" si="21"/>
        <v>0</v>
      </c>
      <c r="O94" s="11">
        <f t="shared" si="22"/>
        <v>0</v>
      </c>
      <c r="P94" s="11">
        <f t="shared" si="23"/>
        <v>0</v>
      </c>
      <c r="Q94" s="11">
        <f t="shared" si="24"/>
        <v>0</v>
      </c>
      <c r="R94" s="68" t="str">
        <f t="shared" si="25"/>
        <v xml:space="preserve"> </v>
      </c>
      <c r="S94" s="68" t="str">
        <f t="shared" si="26"/>
        <v xml:space="preserve"> </v>
      </c>
      <c r="T94" s="68" t="str">
        <f t="shared" si="27"/>
        <v xml:space="preserve"> </v>
      </c>
    </row>
    <row r="95" spans="1:20" x14ac:dyDescent="0.25">
      <c r="A95" s="10" t="str">
        <f>IF(COUNTRY_INFO!A95=0," ",COUNTRY_INFO!A95)</f>
        <v>Angola</v>
      </c>
      <c r="B95" s="10" t="str">
        <f>IF(COUNTRY_INFO!B95=0," ",COUNTRY_INFO!B95)</f>
        <v>KWANZA SUL</v>
      </c>
      <c r="C95" s="10" t="str">
        <f>IF(COUNTRY_INFO!C95=0," ",COUNTRY_INFO!C95)</f>
        <v>LIBOLO</v>
      </c>
      <c r="D95" s="11" t="str">
        <f>IF(COUNTRY_INFO!$T$9:$T$1000="MDA3 (IVM)", COUNTRY_INFO!$T$9:$T$1000, " ")</f>
        <v xml:space="preserve"> </v>
      </c>
      <c r="E95" s="127"/>
      <c r="F95" s="14"/>
      <c r="G95" s="14"/>
      <c r="H95" s="11">
        <f t="shared" si="19"/>
        <v>0</v>
      </c>
      <c r="I95" s="22"/>
      <c r="J95" s="22"/>
      <c r="K95" s="14">
        <f t="shared" si="20"/>
        <v>0</v>
      </c>
      <c r="L95" s="72"/>
      <c r="M95" s="72"/>
      <c r="N95" s="67">
        <f t="shared" si="21"/>
        <v>0</v>
      </c>
      <c r="O95" s="11">
        <f t="shared" si="22"/>
        <v>0</v>
      </c>
      <c r="P95" s="11">
        <f t="shared" si="23"/>
        <v>0</v>
      </c>
      <c r="Q95" s="11">
        <f t="shared" si="24"/>
        <v>0</v>
      </c>
      <c r="R95" s="68" t="str">
        <f t="shared" si="25"/>
        <v xml:space="preserve"> </v>
      </c>
      <c r="S95" s="68" t="str">
        <f t="shared" si="26"/>
        <v xml:space="preserve"> </v>
      </c>
      <c r="T95" s="68" t="str">
        <f t="shared" si="27"/>
        <v xml:space="preserve"> </v>
      </c>
    </row>
    <row r="96" spans="1:20" x14ac:dyDescent="0.25">
      <c r="A96" s="10" t="str">
        <f>IF(COUNTRY_INFO!A96=0," ",COUNTRY_INFO!A96)</f>
        <v>Angola</v>
      </c>
      <c r="B96" s="10" t="str">
        <f>IF(COUNTRY_INFO!B96=0," ",COUNTRY_INFO!B96)</f>
        <v>KWANZA SUL</v>
      </c>
      <c r="C96" s="10" t="str">
        <f>IF(COUNTRY_INFO!C96=0," ",COUNTRY_INFO!C96)</f>
        <v>MUSSENDE</v>
      </c>
      <c r="D96" s="11" t="str">
        <f>IF(COUNTRY_INFO!$T$9:$T$1000="MDA3 (IVM)", COUNTRY_INFO!$T$9:$T$1000, " ")</f>
        <v xml:space="preserve"> </v>
      </c>
      <c r="E96" s="127"/>
      <c r="F96" s="14"/>
      <c r="G96" s="14"/>
      <c r="H96" s="11">
        <f t="shared" si="19"/>
        <v>0</v>
      </c>
      <c r="I96" s="22"/>
      <c r="J96" s="22"/>
      <c r="K96" s="14">
        <f t="shared" si="20"/>
        <v>0</v>
      </c>
      <c r="L96" s="72"/>
      <c r="M96" s="72"/>
      <c r="N96" s="67">
        <f t="shared" si="21"/>
        <v>0</v>
      </c>
      <c r="O96" s="11">
        <f t="shared" si="22"/>
        <v>0</v>
      </c>
      <c r="P96" s="11">
        <f t="shared" si="23"/>
        <v>0</v>
      </c>
      <c r="Q96" s="11">
        <f t="shared" si="24"/>
        <v>0</v>
      </c>
      <c r="R96" s="68" t="str">
        <f t="shared" si="25"/>
        <v xml:space="preserve"> </v>
      </c>
      <c r="S96" s="68" t="str">
        <f t="shared" si="26"/>
        <v xml:space="preserve"> </v>
      </c>
      <c r="T96" s="68" t="str">
        <f t="shared" si="27"/>
        <v xml:space="preserve"> </v>
      </c>
    </row>
    <row r="97" spans="1:20" x14ac:dyDescent="0.25">
      <c r="A97" s="10" t="str">
        <f>IF(COUNTRY_INFO!A97=0," ",COUNTRY_INFO!A97)</f>
        <v>Angola</v>
      </c>
      <c r="B97" s="10" t="str">
        <f>IF(COUNTRY_INFO!B97=0," ",COUNTRY_INFO!B97)</f>
        <v>KWANZA SUL</v>
      </c>
      <c r="C97" s="10" t="str">
        <f>IF(COUNTRY_INFO!C97=0," ",COUNTRY_INFO!C97)</f>
        <v>PORTO AMBOIM</v>
      </c>
      <c r="D97" s="11" t="str">
        <f>IF(COUNTRY_INFO!$T$9:$T$1000="MDA3 (IVM)", COUNTRY_INFO!$T$9:$T$1000, " ")</f>
        <v xml:space="preserve"> </v>
      </c>
      <c r="E97" s="127"/>
      <c r="F97" s="14"/>
      <c r="G97" s="14"/>
      <c r="H97" s="11">
        <f t="shared" si="19"/>
        <v>0</v>
      </c>
      <c r="I97" s="22"/>
      <c r="J97" s="22"/>
      <c r="K97" s="14">
        <f t="shared" si="20"/>
        <v>0</v>
      </c>
      <c r="L97" s="72"/>
      <c r="M97" s="72"/>
      <c r="N97" s="67">
        <f t="shared" si="21"/>
        <v>0</v>
      </c>
      <c r="O97" s="11">
        <f t="shared" si="22"/>
        <v>0</v>
      </c>
      <c r="P97" s="11">
        <f t="shared" si="23"/>
        <v>0</v>
      </c>
      <c r="Q97" s="11">
        <f t="shared" si="24"/>
        <v>0</v>
      </c>
      <c r="R97" s="68" t="str">
        <f t="shared" si="25"/>
        <v xml:space="preserve"> </v>
      </c>
      <c r="S97" s="68" t="str">
        <f t="shared" si="26"/>
        <v xml:space="preserve"> </v>
      </c>
      <c r="T97" s="68" t="str">
        <f t="shared" si="27"/>
        <v xml:space="preserve"> </v>
      </c>
    </row>
    <row r="98" spans="1:20" x14ac:dyDescent="0.25">
      <c r="A98" s="10" t="str">
        <f>IF(COUNTRY_INFO!A98=0," ",COUNTRY_INFO!A98)</f>
        <v>Angola</v>
      </c>
      <c r="B98" s="10" t="str">
        <f>IF(COUNTRY_INFO!B98=0," ",COUNTRY_INFO!B98)</f>
        <v>KWANZA SUL</v>
      </c>
      <c r="C98" s="10" t="str">
        <f>IF(COUNTRY_INFO!C98=0," ",COUNTRY_INFO!C98)</f>
        <v>SELES</v>
      </c>
      <c r="D98" s="11" t="str">
        <f>IF(COUNTRY_INFO!$T$9:$T$1000="MDA3 (IVM)", COUNTRY_INFO!$T$9:$T$1000, " ")</f>
        <v xml:space="preserve"> </v>
      </c>
      <c r="E98" s="127"/>
      <c r="F98" s="14"/>
      <c r="G98" s="14"/>
      <c r="H98" s="11">
        <f t="shared" si="19"/>
        <v>0</v>
      </c>
      <c r="I98" s="22"/>
      <c r="J98" s="22"/>
      <c r="K98" s="14">
        <f t="shared" si="20"/>
        <v>0</v>
      </c>
      <c r="L98" s="72"/>
      <c r="M98" s="72"/>
      <c r="N98" s="67">
        <f t="shared" si="21"/>
        <v>0</v>
      </c>
      <c r="O98" s="11">
        <f t="shared" si="22"/>
        <v>0</v>
      </c>
      <c r="P98" s="11">
        <f t="shared" si="23"/>
        <v>0</v>
      </c>
      <c r="Q98" s="11">
        <f t="shared" si="24"/>
        <v>0</v>
      </c>
      <c r="R98" s="68" t="str">
        <f t="shared" si="25"/>
        <v xml:space="preserve"> </v>
      </c>
      <c r="S98" s="68" t="str">
        <f t="shared" si="26"/>
        <v xml:space="preserve"> </v>
      </c>
      <c r="T98" s="68" t="str">
        <f t="shared" si="27"/>
        <v xml:space="preserve"> </v>
      </c>
    </row>
    <row r="99" spans="1:20" x14ac:dyDescent="0.25">
      <c r="A99" s="10" t="str">
        <f>IF(COUNTRY_INFO!A99=0," ",COUNTRY_INFO!A99)</f>
        <v>Angola</v>
      </c>
      <c r="B99" s="10" t="str">
        <f>IF(COUNTRY_INFO!B99=0," ",COUNTRY_INFO!B99)</f>
        <v>KWANZA SUL</v>
      </c>
      <c r="C99" s="10" t="str">
        <f>IF(COUNTRY_INFO!C99=0," ",COUNTRY_INFO!C99)</f>
        <v>SUMBE</v>
      </c>
      <c r="D99" s="11" t="str">
        <f>IF(COUNTRY_INFO!$T$9:$T$1000="MDA3 (IVM)", COUNTRY_INFO!$T$9:$T$1000, " ")</f>
        <v xml:space="preserve"> </v>
      </c>
      <c r="E99" s="127"/>
      <c r="F99" s="14"/>
      <c r="G99" s="14"/>
      <c r="H99" s="11">
        <f t="shared" si="19"/>
        <v>0</v>
      </c>
      <c r="I99" s="22"/>
      <c r="J99" s="22"/>
      <c r="K99" s="14">
        <f t="shared" si="20"/>
        <v>0</v>
      </c>
      <c r="L99" s="72"/>
      <c r="M99" s="72"/>
      <c r="N99" s="67">
        <f t="shared" si="21"/>
        <v>0</v>
      </c>
      <c r="O99" s="11">
        <f t="shared" si="22"/>
        <v>0</v>
      </c>
      <c r="P99" s="11">
        <f t="shared" si="23"/>
        <v>0</v>
      </c>
      <c r="Q99" s="11">
        <f t="shared" si="24"/>
        <v>0</v>
      </c>
      <c r="R99" s="68" t="str">
        <f t="shared" si="25"/>
        <v xml:space="preserve"> </v>
      </c>
      <c r="S99" s="68" t="str">
        <f t="shared" si="26"/>
        <v xml:space="preserve"> </v>
      </c>
      <c r="T99" s="68" t="str">
        <f t="shared" si="27"/>
        <v xml:space="preserve"> </v>
      </c>
    </row>
    <row r="100" spans="1:20" x14ac:dyDescent="0.25">
      <c r="A100" s="10" t="str">
        <f>IF(COUNTRY_INFO!A100=0," ",COUNTRY_INFO!A100)</f>
        <v>Angola</v>
      </c>
      <c r="B100" s="10" t="str">
        <f>IF(COUNTRY_INFO!B100=0," ",COUNTRY_INFO!B100)</f>
        <v>LUANDA</v>
      </c>
      <c r="C100" s="10" t="str">
        <f>IF(COUNTRY_INFO!C100=0," ",COUNTRY_INFO!C100)</f>
        <v>BELAS</v>
      </c>
      <c r="D100" s="11" t="str">
        <f>IF(COUNTRY_INFO!$T$9:$T$1000="MDA3 (IVM)", COUNTRY_INFO!$T$9:$T$1000, " ")</f>
        <v xml:space="preserve"> </v>
      </c>
      <c r="E100" s="127"/>
      <c r="F100" s="14"/>
      <c r="G100" s="14"/>
      <c r="H100" s="11">
        <f t="shared" si="19"/>
        <v>0</v>
      </c>
      <c r="I100" s="22"/>
      <c r="J100" s="22"/>
      <c r="K100" s="14">
        <f t="shared" si="20"/>
        <v>0</v>
      </c>
      <c r="L100" s="72"/>
      <c r="M100" s="72"/>
      <c r="N100" s="67">
        <f t="shared" si="21"/>
        <v>0</v>
      </c>
      <c r="O100" s="11">
        <f t="shared" si="22"/>
        <v>0</v>
      </c>
      <c r="P100" s="11">
        <f t="shared" si="23"/>
        <v>0</v>
      </c>
      <c r="Q100" s="11">
        <f t="shared" si="24"/>
        <v>0</v>
      </c>
      <c r="R100" s="68" t="str">
        <f t="shared" si="25"/>
        <v xml:space="preserve"> </v>
      </c>
      <c r="S100" s="68" t="str">
        <f t="shared" si="26"/>
        <v xml:space="preserve"> </v>
      </c>
      <c r="T100" s="68" t="str">
        <f t="shared" si="27"/>
        <v xml:space="preserve"> </v>
      </c>
    </row>
    <row r="101" spans="1:20" x14ac:dyDescent="0.25">
      <c r="A101" s="10" t="str">
        <f>IF(COUNTRY_INFO!A101=0," ",COUNTRY_INFO!A101)</f>
        <v>Angola</v>
      </c>
      <c r="B101" s="10" t="str">
        <f>IF(COUNTRY_INFO!B101=0," ",COUNTRY_INFO!B101)</f>
        <v>LUANDA</v>
      </c>
      <c r="C101" s="10" t="str">
        <f>IF(COUNTRY_INFO!C101=0," ",COUNTRY_INFO!C101)</f>
        <v>CACUACO</v>
      </c>
      <c r="D101" s="11" t="str">
        <f>IF(COUNTRY_INFO!$T$9:$T$1000="MDA3 (IVM)", COUNTRY_INFO!$T$9:$T$1000, " ")</f>
        <v xml:space="preserve"> </v>
      </c>
      <c r="E101" s="127"/>
      <c r="F101" s="14"/>
      <c r="G101" s="14"/>
      <c r="H101" s="11">
        <f t="shared" si="19"/>
        <v>0</v>
      </c>
      <c r="I101" s="22"/>
      <c r="J101" s="22"/>
      <c r="K101" s="14">
        <f t="shared" si="20"/>
        <v>0</v>
      </c>
      <c r="L101" s="72"/>
      <c r="M101" s="72"/>
      <c r="N101" s="67">
        <f t="shared" si="21"/>
        <v>0</v>
      </c>
      <c r="O101" s="11">
        <f t="shared" si="22"/>
        <v>0</v>
      </c>
      <c r="P101" s="11">
        <f t="shared" si="23"/>
        <v>0</v>
      </c>
      <c r="Q101" s="11">
        <f t="shared" si="24"/>
        <v>0</v>
      </c>
      <c r="R101" s="68" t="str">
        <f t="shared" si="25"/>
        <v xml:space="preserve"> </v>
      </c>
      <c r="S101" s="68" t="str">
        <f t="shared" si="26"/>
        <v xml:space="preserve"> </v>
      </c>
      <c r="T101" s="68" t="str">
        <f t="shared" si="27"/>
        <v xml:space="preserve"> </v>
      </c>
    </row>
    <row r="102" spans="1:20" x14ac:dyDescent="0.25">
      <c r="A102" s="10" t="str">
        <f>IF(COUNTRY_INFO!A102=0," ",COUNTRY_INFO!A102)</f>
        <v>Angola</v>
      </c>
      <c r="B102" s="10" t="str">
        <f>IF(COUNTRY_INFO!B102=0," ",COUNTRY_INFO!B102)</f>
        <v>LUANDA</v>
      </c>
      <c r="C102" s="10" t="str">
        <f>IF(COUNTRY_INFO!C102=0," ",COUNTRY_INFO!C102)</f>
        <v>CAZENGA</v>
      </c>
      <c r="D102" s="11" t="str">
        <f>IF(COUNTRY_INFO!$T$9:$T$1000="MDA3 (IVM)", COUNTRY_INFO!$T$9:$T$1000, " ")</f>
        <v xml:space="preserve"> </v>
      </c>
      <c r="E102" s="127"/>
      <c r="F102" s="14"/>
      <c r="G102" s="14"/>
      <c r="H102" s="11">
        <f t="shared" si="19"/>
        <v>0</v>
      </c>
      <c r="I102" s="22"/>
      <c r="J102" s="22"/>
      <c r="K102" s="14">
        <f t="shared" si="20"/>
        <v>0</v>
      </c>
      <c r="L102" s="72"/>
      <c r="M102" s="72"/>
      <c r="N102" s="67">
        <f t="shared" si="21"/>
        <v>0</v>
      </c>
      <c r="O102" s="11">
        <f t="shared" si="22"/>
        <v>0</v>
      </c>
      <c r="P102" s="11">
        <f t="shared" si="23"/>
        <v>0</v>
      </c>
      <c r="Q102" s="11">
        <f t="shared" si="24"/>
        <v>0</v>
      </c>
      <c r="R102" s="68" t="str">
        <f t="shared" si="25"/>
        <v xml:space="preserve"> </v>
      </c>
      <c r="S102" s="68" t="str">
        <f t="shared" si="26"/>
        <v xml:space="preserve"> </v>
      </c>
      <c r="T102" s="68" t="str">
        <f t="shared" si="27"/>
        <v xml:space="preserve"> </v>
      </c>
    </row>
    <row r="103" spans="1:20" x14ac:dyDescent="0.25">
      <c r="A103" s="10" t="str">
        <f>IF(COUNTRY_INFO!A103=0," ",COUNTRY_INFO!A103)</f>
        <v>Angola</v>
      </c>
      <c r="B103" s="10" t="str">
        <f>IF(COUNTRY_INFO!B103=0," ",COUNTRY_INFO!B103)</f>
        <v>LUANDA</v>
      </c>
      <c r="C103" s="10" t="str">
        <f>IF(COUNTRY_INFO!C103=0," ",COUNTRY_INFO!C103)</f>
        <v>ICOLO E BENGO</v>
      </c>
      <c r="D103" s="11" t="str">
        <f>IF(COUNTRY_INFO!$T$9:$T$1000="MDA3 (IVM)", COUNTRY_INFO!$T$9:$T$1000, " ")</f>
        <v xml:space="preserve"> </v>
      </c>
      <c r="E103" s="127"/>
      <c r="F103" s="14"/>
      <c r="G103" s="14"/>
      <c r="H103" s="11">
        <f t="shared" si="19"/>
        <v>0</v>
      </c>
      <c r="I103" s="22"/>
      <c r="J103" s="22"/>
      <c r="K103" s="14">
        <f t="shared" si="20"/>
        <v>0</v>
      </c>
      <c r="L103" s="72"/>
      <c r="M103" s="72"/>
      <c r="N103" s="67">
        <f t="shared" si="21"/>
        <v>0</v>
      </c>
      <c r="O103" s="11">
        <f t="shared" si="22"/>
        <v>0</v>
      </c>
      <c r="P103" s="11">
        <f t="shared" si="23"/>
        <v>0</v>
      </c>
      <c r="Q103" s="11">
        <f t="shared" si="24"/>
        <v>0</v>
      </c>
      <c r="R103" s="68" t="str">
        <f t="shared" si="25"/>
        <v xml:space="preserve"> </v>
      </c>
      <c r="S103" s="68" t="str">
        <f t="shared" si="26"/>
        <v xml:space="preserve"> </v>
      </c>
      <c r="T103" s="68" t="str">
        <f t="shared" si="27"/>
        <v xml:space="preserve"> </v>
      </c>
    </row>
    <row r="104" spans="1:20" x14ac:dyDescent="0.25">
      <c r="A104" s="10" t="str">
        <f>IF(COUNTRY_INFO!A104=0," ",COUNTRY_INFO!A104)</f>
        <v>Angola</v>
      </c>
      <c r="B104" s="10" t="str">
        <f>IF(COUNTRY_INFO!B104=0," ",COUNTRY_INFO!B104)</f>
        <v>LUANDA</v>
      </c>
      <c r="C104" s="10" t="str">
        <f>IF(COUNTRY_INFO!C104=0," ",COUNTRY_INFO!C104)</f>
        <v>LUANDA</v>
      </c>
      <c r="D104" s="11" t="str">
        <f>IF(COUNTRY_INFO!$T$9:$T$1000="MDA3 (IVM)", COUNTRY_INFO!$T$9:$T$1000, " ")</f>
        <v xml:space="preserve"> </v>
      </c>
      <c r="E104" s="127"/>
      <c r="F104" s="14"/>
      <c r="G104" s="14"/>
      <c r="H104" s="11">
        <f t="shared" si="19"/>
        <v>0</v>
      </c>
      <c r="I104" s="22"/>
      <c r="J104" s="22"/>
      <c r="K104" s="14">
        <f t="shared" si="20"/>
        <v>0</v>
      </c>
      <c r="L104" s="72"/>
      <c r="M104" s="72"/>
      <c r="N104" s="67">
        <f t="shared" si="21"/>
        <v>0</v>
      </c>
      <c r="O104" s="11">
        <f t="shared" si="22"/>
        <v>0</v>
      </c>
      <c r="P104" s="11">
        <f t="shared" si="23"/>
        <v>0</v>
      </c>
      <c r="Q104" s="11">
        <f t="shared" si="24"/>
        <v>0</v>
      </c>
      <c r="R104" s="68" t="str">
        <f t="shared" si="25"/>
        <v xml:space="preserve"> </v>
      </c>
      <c r="S104" s="68" t="str">
        <f t="shared" si="26"/>
        <v xml:space="preserve"> </v>
      </c>
      <c r="T104" s="68" t="str">
        <f t="shared" si="27"/>
        <v xml:space="preserve"> </v>
      </c>
    </row>
    <row r="105" spans="1:20" x14ac:dyDescent="0.25">
      <c r="A105" s="10" t="str">
        <f>IF(COUNTRY_INFO!A105=0," ",COUNTRY_INFO!A105)</f>
        <v>Angola</v>
      </c>
      <c r="B105" s="10" t="str">
        <f>IF(COUNTRY_INFO!B105=0," ",COUNTRY_INFO!B105)</f>
        <v>LUANDA</v>
      </c>
      <c r="C105" s="10" t="str">
        <f>IF(COUNTRY_INFO!C105=0," ",COUNTRY_INFO!C105)</f>
        <v>QUISSAMA</v>
      </c>
      <c r="D105" s="11" t="str">
        <f>IF(COUNTRY_INFO!$T$9:$T$1000="MDA3 (IVM)", COUNTRY_INFO!$T$9:$T$1000, " ")</f>
        <v xml:space="preserve"> </v>
      </c>
      <c r="E105" s="127"/>
      <c r="F105" s="14"/>
      <c r="G105" s="14"/>
      <c r="H105" s="11">
        <f t="shared" ref="H105:H136" si="28">SUM(F105:G105)</f>
        <v>0</v>
      </c>
      <c r="I105" s="22"/>
      <c r="J105" s="22"/>
      <c r="K105" s="14">
        <f t="shared" ref="K105:K136" si="29">SUM(I105:J105)</f>
        <v>0</v>
      </c>
      <c r="L105" s="72"/>
      <c r="M105" s="72"/>
      <c r="N105" s="67">
        <f t="shared" ref="N105:N136" si="30">SUM(L105:M105)</f>
        <v>0</v>
      </c>
      <c r="O105" s="11">
        <f t="shared" ref="O105:O136" si="31">MAX(I105,L105)</f>
        <v>0</v>
      </c>
      <c r="P105" s="11">
        <f t="shared" ref="P105:P136" si="32">MAX(J105,M105)</f>
        <v>0</v>
      </c>
      <c r="Q105" s="11">
        <f t="shared" ref="Q105:Q136" si="33">SUM(O105:P105)</f>
        <v>0</v>
      </c>
      <c r="R105" s="68" t="str">
        <f t="shared" ref="R105:R136" si="34">IF(F105&lt;&gt;0, IF(MAX(I105,L105)/F105*100=0, "-", MAX(I105,L105)/F105*100), " ")</f>
        <v xml:space="preserve"> </v>
      </c>
      <c r="S105" s="68" t="str">
        <f t="shared" ref="S105:S136" si="35">IF(G105&lt;&gt;0, IF(MAX(J105,M105)/G105*100=0, "-", MAX(J105,M105)/G105*100), " ")</f>
        <v xml:space="preserve"> </v>
      </c>
      <c r="T105" s="68" t="str">
        <f t="shared" ref="T105:T136" si="36">IF(H105&lt;&gt;0, IF((MAX(I105,L105)+MAX(J105,M105))/H105*100=0, "-",(MAX(I105,L105)+MAX(J105,M105))/H105*100), " ")</f>
        <v xml:space="preserve"> </v>
      </c>
    </row>
    <row r="106" spans="1:20" x14ac:dyDescent="0.25">
      <c r="A106" s="10" t="str">
        <f>IF(COUNTRY_INFO!A106=0," ",COUNTRY_INFO!A106)</f>
        <v>Angola</v>
      </c>
      <c r="B106" s="10" t="str">
        <f>IF(COUNTRY_INFO!B106=0," ",COUNTRY_INFO!B106)</f>
        <v>LUANDA</v>
      </c>
      <c r="C106" s="10" t="str">
        <f>IF(COUNTRY_INFO!C106=0," ",COUNTRY_INFO!C106)</f>
        <v>VIANA</v>
      </c>
      <c r="D106" s="11" t="str">
        <f>IF(COUNTRY_INFO!$T$9:$T$1000="MDA3 (IVM)", COUNTRY_INFO!$T$9:$T$1000, " ")</f>
        <v xml:space="preserve"> </v>
      </c>
      <c r="E106" s="127"/>
      <c r="F106" s="14"/>
      <c r="G106" s="14"/>
      <c r="H106" s="11">
        <f t="shared" si="28"/>
        <v>0</v>
      </c>
      <c r="I106" s="22"/>
      <c r="J106" s="22"/>
      <c r="K106" s="14">
        <f t="shared" si="29"/>
        <v>0</v>
      </c>
      <c r="L106" s="72"/>
      <c r="M106" s="72"/>
      <c r="N106" s="67">
        <f t="shared" si="30"/>
        <v>0</v>
      </c>
      <c r="O106" s="11">
        <f t="shared" si="31"/>
        <v>0</v>
      </c>
      <c r="P106" s="11">
        <f t="shared" si="32"/>
        <v>0</v>
      </c>
      <c r="Q106" s="11">
        <f t="shared" si="33"/>
        <v>0</v>
      </c>
      <c r="R106" s="68" t="str">
        <f t="shared" si="34"/>
        <v xml:space="preserve"> </v>
      </c>
      <c r="S106" s="68" t="str">
        <f t="shared" si="35"/>
        <v xml:space="preserve"> </v>
      </c>
      <c r="T106" s="68" t="str">
        <f t="shared" si="36"/>
        <v xml:space="preserve"> </v>
      </c>
    </row>
    <row r="107" spans="1:20" x14ac:dyDescent="0.25">
      <c r="A107" s="10" t="str">
        <f>IF(COUNTRY_INFO!A107=0," ",COUNTRY_INFO!A107)</f>
        <v>Angola</v>
      </c>
      <c r="B107" s="10" t="str">
        <f>IF(COUNTRY_INFO!B107=0," ",COUNTRY_INFO!B107)</f>
        <v>LUNDA NORTE</v>
      </c>
      <c r="C107" s="10" t="str">
        <f>IF(COUNTRY_INFO!C107=0," ",COUNTRY_INFO!C107)</f>
        <v>CAMBULO</v>
      </c>
      <c r="D107" s="11" t="str">
        <f>IF(COUNTRY_INFO!$T$9:$T$1000="MDA3 (IVM)", COUNTRY_INFO!$T$9:$T$1000, " ")</f>
        <v xml:space="preserve"> </v>
      </c>
      <c r="E107" s="127"/>
      <c r="F107" s="14"/>
      <c r="G107" s="14"/>
      <c r="H107" s="11">
        <f t="shared" si="28"/>
        <v>0</v>
      </c>
      <c r="I107" s="22"/>
      <c r="J107" s="22"/>
      <c r="K107" s="14">
        <f t="shared" si="29"/>
        <v>0</v>
      </c>
      <c r="L107" s="72"/>
      <c r="M107" s="72"/>
      <c r="N107" s="67">
        <f t="shared" si="30"/>
        <v>0</v>
      </c>
      <c r="O107" s="11">
        <f t="shared" si="31"/>
        <v>0</v>
      </c>
      <c r="P107" s="11">
        <f t="shared" si="32"/>
        <v>0</v>
      </c>
      <c r="Q107" s="11">
        <f t="shared" si="33"/>
        <v>0</v>
      </c>
      <c r="R107" s="68" t="str">
        <f t="shared" si="34"/>
        <v xml:space="preserve"> </v>
      </c>
      <c r="S107" s="68" t="str">
        <f t="shared" si="35"/>
        <v xml:space="preserve"> </v>
      </c>
      <c r="T107" s="68" t="str">
        <f t="shared" si="36"/>
        <v xml:space="preserve"> </v>
      </c>
    </row>
    <row r="108" spans="1:20" x14ac:dyDescent="0.25">
      <c r="A108" s="10" t="str">
        <f>IF(COUNTRY_INFO!A108=0," ",COUNTRY_INFO!A108)</f>
        <v>Angola</v>
      </c>
      <c r="B108" s="10" t="str">
        <f>IF(COUNTRY_INFO!B108=0," ",COUNTRY_INFO!B108)</f>
        <v>LUNDA NORTE</v>
      </c>
      <c r="C108" s="10" t="str">
        <f>IF(COUNTRY_INFO!C108=0," ",COUNTRY_INFO!C108)</f>
        <v>CAPENDA CAMULEMBA</v>
      </c>
      <c r="D108" s="11" t="str">
        <f>IF(COUNTRY_INFO!$T$9:$T$1000="MDA3 (IVM)", COUNTRY_INFO!$T$9:$T$1000, " ")</f>
        <v xml:space="preserve"> </v>
      </c>
      <c r="E108" s="127"/>
      <c r="F108" s="14"/>
      <c r="G108" s="14"/>
      <c r="H108" s="11">
        <f t="shared" si="28"/>
        <v>0</v>
      </c>
      <c r="I108" s="22"/>
      <c r="J108" s="22"/>
      <c r="K108" s="14">
        <f t="shared" si="29"/>
        <v>0</v>
      </c>
      <c r="L108" s="72"/>
      <c r="M108" s="72"/>
      <c r="N108" s="67">
        <f t="shared" si="30"/>
        <v>0</v>
      </c>
      <c r="O108" s="11">
        <f t="shared" si="31"/>
        <v>0</v>
      </c>
      <c r="P108" s="11">
        <f t="shared" si="32"/>
        <v>0</v>
      </c>
      <c r="Q108" s="11">
        <f t="shared" si="33"/>
        <v>0</v>
      </c>
      <c r="R108" s="68" t="str">
        <f t="shared" si="34"/>
        <v xml:space="preserve"> </v>
      </c>
      <c r="S108" s="68" t="str">
        <f t="shared" si="35"/>
        <v xml:space="preserve"> </v>
      </c>
      <c r="T108" s="68" t="str">
        <f t="shared" si="36"/>
        <v xml:space="preserve"> </v>
      </c>
    </row>
    <row r="109" spans="1:20" x14ac:dyDescent="0.25">
      <c r="A109" s="10" t="str">
        <f>IF(COUNTRY_INFO!A109=0," ",COUNTRY_INFO!A109)</f>
        <v>Angola</v>
      </c>
      <c r="B109" s="10" t="str">
        <f>IF(COUNTRY_INFO!B109=0," ",COUNTRY_INFO!B109)</f>
        <v>LUNDA NORTE</v>
      </c>
      <c r="C109" s="10" t="str">
        <f>IF(COUNTRY_INFO!C109=0," ",COUNTRY_INFO!C109)</f>
        <v>CAUNGULA</v>
      </c>
      <c r="D109" s="11" t="str">
        <f>IF(COUNTRY_INFO!$T$9:$T$1000="MDA3 (IVM)", COUNTRY_INFO!$T$9:$T$1000, " ")</f>
        <v xml:space="preserve"> </v>
      </c>
      <c r="E109" s="127"/>
      <c r="F109" s="14"/>
      <c r="G109" s="14"/>
      <c r="H109" s="11">
        <f t="shared" si="28"/>
        <v>0</v>
      </c>
      <c r="I109" s="22"/>
      <c r="J109" s="22"/>
      <c r="K109" s="14">
        <f t="shared" si="29"/>
        <v>0</v>
      </c>
      <c r="L109" s="72"/>
      <c r="M109" s="72"/>
      <c r="N109" s="67">
        <f t="shared" si="30"/>
        <v>0</v>
      </c>
      <c r="O109" s="11">
        <f t="shared" si="31"/>
        <v>0</v>
      </c>
      <c r="P109" s="11">
        <f t="shared" si="32"/>
        <v>0</v>
      </c>
      <c r="Q109" s="11">
        <f t="shared" si="33"/>
        <v>0</v>
      </c>
      <c r="R109" s="68" t="str">
        <f t="shared" si="34"/>
        <v xml:space="preserve"> </v>
      </c>
      <c r="S109" s="68" t="str">
        <f t="shared" si="35"/>
        <v xml:space="preserve"> </v>
      </c>
      <c r="T109" s="68" t="str">
        <f t="shared" si="36"/>
        <v xml:space="preserve"> </v>
      </c>
    </row>
    <row r="110" spans="1:20" x14ac:dyDescent="0.25">
      <c r="A110" s="10" t="str">
        <f>IF(COUNTRY_INFO!A110=0," ",COUNTRY_INFO!A110)</f>
        <v>Angola</v>
      </c>
      <c r="B110" s="10" t="str">
        <f>IF(COUNTRY_INFO!B110=0," ",COUNTRY_INFO!B110)</f>
        <v>LUNDA NORTE</v>
      </c>
      <c r="C110" s="10" t="str">
        <f>IF(COUNTRY_INFO!C110=0," ",COUNTRY_INFO!C110)</f>
        <v>CHITATO</v>
      </c>
      <c r="D110" s="11" t="str">
        <f>IF(COUNTRY_INFO!$T$9:$T$1000="MDA3 (IVM)", COUNTRY_INFO!$T$9:$T$1000, " ")</f>
        <v xml:space="preserve"> </v>
      </c>
      <c r="E110" s="127"/>
      <c r="F110" s="14"/>
      <c r="G110" s="14"/>
      <c r="H110" s="11">
        <f t="shared" si="28"/>
        <v>0</v>
      </c>
      <c r="I110" s="22"/>
      <c r="J110" s="22"/>
      <c r="K110" s="14">
        <f t="shared" si="29"/>
        <v>0</v>
      </c>
      <c r="L110" s="72"/>
      <c r="M110" s="72"/>
      <c r="N110" s="67">
        <f t="shared" si="30"/>
        <v>0</v>
      </c>
      <c r="O110" s="11">
        <f t="shared" si="31"/>
        <v>0</v>
      </c>
      <c r="P110" s="11">
        <f t="shared" si="32"/>
        <v>0</v>
      </c>
      <c r="Q110" s="11">
        <f t="shared" si="33"/>
        <v>0</v>
      </c>
      <c r="R110" s="68" t="str">
        <f t="shared" si="34"/>
        <v xml:space="preserve"> </v>
      </c>
      <c r="S110" s="68" t="str">
        <f t="shared" si="35"/>
        <v xml:space="preserve"> </v>
      </c>
      <c r="T110" s="68" t="str">
        <f t="shared" si="36"/>
        <v xml:space="preserve"> </v>
      </c>
    </row>
    <row r="111" spans="1:20" x14ac:dyDescent="0.25">
      <c r="A111" s="10" t="str">
        <f>IF(COUNTRY_INFO!A111=0," ",COUNTRY_INFO!A111)</f>
        <v>Angola</v>
      </c>
      <c r="B111" s="10" t="str">
        <f>IF(COUNTRY_INFO!B111=0," ",COUNTRY_INFO!B111)</f>
        <v>LUNDA NORTE</v>
      </c>
      <c r="C111" s="10" t="str">
        <f>IF(COUNTRY_INFO!C111=0," ",COUNTRY_INFO!C111)</f>
        <v>CUANGO</v>
      </c>
      <c r="D111" s="11" t="str">
        <f>IF(COUNTRY_INFO!$T$9:$T$1000="MDA3 (IVM)", COUNTRY_INFO!$T$9:$T$1000, " ")</f>
        <v xml:space="preserve"> </v>
      </c>
      <c r="E111" s="127"/>
      <c r="F111" s="14"/>
      <c r="G111" s="14"/>
      <c r="H111" s="11">
        <f t="shared" si="28"/>
        <v>0</v>
      </c>
      <c r="I111" s="22"/>
      <c r="J111" s="22"/>
      <c r="K111" s="14">
        <f t="shared" si="29"/>
        <v>0</v>
      </c>
      <c r="L111" s="72"/>
      <c r="M111" s="72"/>
      <c r="N111" s="67">
        <f t="shared" si="30"/>
        <v>0</v>
      </c>
      <c r="O111" s="11">
        <f t="shared" si="31"/>
        <v>0</v>
      </c>
      <c r="P111" s="11">
        <f t="shared" si="32"/>
        <v>0</v>
      </c>
      <c r="Q111" s="11">
        <f t="shared" si="33"/>
        <v>0</v>
      </c>
      <c r="R111" s="68" t="str">
        <f t="shared" si="34"/>
        <v xml:space="preserve"> </v>
      </c>
      <c r="S111" s="68" t="str">
        <f t="shared" si="35"/>
        <v xml:space="preserve"> </v>
      </c>
      <c r="T111" s="68" t="str">
        <f t="shared" si="36"/>
        <v xml:space="preserve"> </v>
      </c>
    </row>
    <row r="112" spans="1:20" x14ac:dyDescent="0.25">
      <c r="A112" s="10" t="str">
        <f>IF(COUNTRY_INFO!A112=0," ",COUNTRY_INFO!A112)</f>
        <v>Angola</v>
      </c>
      <c r="B112" s="10" t="str">
        <f>IF(COUNTRY_INFO!B112=0," ",COUNTRY_INFO!B112)</f>
        <v>LUNDA NORTE</v>
      </c>
      <c r="C112" s="10" t="str">
        <f>IF(COUNTRY_INFO!C112=0," ",COUNTRY_INFO!C112)</f>
        <v>CUILO</v>
      </c>
      <c r="D112" s="11" t="str">
        <f>IF(COUNTRY_INFO!$T$9:$T$1000="MDA3 (IVM)", COUNTRY_INFO!$T$9:$T$1000, " ")</f>
        <v xml:space="preserve"> </v>
      </c>
      <c r="E112" s="127"/>
      <c r="F112" s="14"/>
      <c r="G112" s="14"/>
      <c r="H112" s="11">
        <f t="shared" si="28"/>
        <v>0</v>
      </c>
      <c r="I112" s="22"/>
      <c r="J112" s="22"/>
      <c r="K112" s="14">
        <f t="shared" si="29"/>
        <v>0</v>
      </c>
      <c r="L112" s="72"/>
      <c r="M112" s="72"/>
      <c r="N112" s="67">
        <f t="shared" si="30"/>
        <v>0</v>
      </c>
      <c r="O112" s="11">
        <f t="shared" si="31"/>
        <v>0</v>
      </c>
      <c r="P112" s="11">
        <f t="shared" si="32"/>
        <v>0</v>
      </c>
      <c r="Q112" s="11">
        <f t="shared" si="33"/>
        <v>0</v>
      </c>
      <c r="R112" s="68" t="str">
        <f t="shared" si="34"/>
        <v xml:space="preserve"> </v>
      </c>
      <c r="S112" s="68" t="str">
        <f t="shared" si="35"/>
        <v xml:space="preserve"> </v>
      </c>
      <c r="T112" s="68" t="str">
        <f t="shared" si="36"/>
        <v xml:space="preserve"> </v>
      </c>
    </row>
    <row r="113" spans="1:20" x14ac:dyDescent="0.25">
      <c r="A113" s="10" t="str">
        <f>IF(COUNTRY_INFO!A113=0," ",COUNTRY_INFO!A113)</f>
        <v>Angola</v>
      </c>
      <c r="B113" s="10" t="str">
        <f>IF(COUNTRY_INFO!B113=0," ",COUNTRY_INFO!B113)</f>
        <v>LUNDA NORTE</v>
      </c>
      <c r="C113" s="10" t="str">
        <f>IF(COUNTRY_INFO!C113=0," ",COUNTRY_INFO!C113)</f>
        <v>LUBALO</v>
      </c>
      <c r="D113" s="11" t="str">
        <f>IF(COUNTRY_INFO!$T$9:$T$1000="MDA3 (IVM)", COUNTRY_INFO!$T$9:$T$1000, " ")</f>
        <v xml:space="preserve"> </v>
      </c>
      <c r="E113" s="127"/>
      <c r="F113" s="14"/>
      <c r="G113" s="14"/>
      <c r="H113" s="11">
        <f t="shared" si="28"/>
        <v>0</v>
      </c>
      <c r="I113" s="22"/>
      <c r="J113" s="22"/>
      <c r="K113" s="14">
        <f t="shared" si="29"/>
        <v>0</v>
      </c>
      <c r="L113" s="72"/>
      <c r="M113" s="72"/>
      <c r="N113" s="67">
        <f t="shared" si="30"/>
        <v>0</v>
      </c>
      <c r="O113" s="11">
        <f t="shared" si="31"/>
        <v>0</v>
      </c>
      <c r="P113" s="11">
        <f t="shared" si="32"/>
        <v>0</v>
      </c>
      <c r="Q113" s="11">
        <f t="shared" si="33"/>
        <v>0</v>
      </c>
      <c r="R113" s="68" t="str">
        <f t="shared" si="34"/>
        <v xml:space="preserve"> </v>
      </c>
      <c r="S113" s="68" t="str">
        <f t="shared" si="35"/>
        <v xml:space="preserve"> </v>
      </c>
      <c r="T113" s="68" t="str">
        <f t="shared" si="36"/>
        <v xml:space="preserve"> </v>
      </c>
    </row>
    <row r="114" spans="1:20" x14ac:dyDescent="0.25">
      <c r="A114" s="10" t="str">
        <f>IF(COUNTRY_INFO!A114=0," ",COUNTRY_INFO!A114)</f>
        <v>Angola</v>
      </c>
      <c r="B114" s="10" t="str">
        <f>IF(COUNTRY_INFO!B114=0," ",COUNTRY_INFO!B114)</f>
        <v>LUNDA NORTE</v>
      </c>
      <c r="C114" s="10" t="str">
        <f>IF(COUNTRY_INFO!C114=0," ",COUNTRY_INFO!C114)</f>
        <v>LUCAPA</v>
      </c>
      <c r="D114" s="11" t="str">
        <f>IF(COUNTRY_INFO!$T$9:$T$1000="MDA3 (IVM)", COUNTRY_INFO!$T$9:$T$1000, " ")</f>
        <v xml:space="preserve"> </v>
      </c>
      <c r="E114" s="127"/>
      <c r="F114" s="14"/>
      <c r="G114" s="14"/>
      <c r="H114" s="11">
        <f t="shared" si="28"/>
        <v>0</v>
      </c>
      <c r="I114" s="22"/>
      <c r="J114" s="22"/>
      <c r="K114" s="14">
        <f t="shared" si="29"/>
        <v>0</v>
      </c>
      <c r="L114" s="72"/>
      <c r="M114" s="72"/>
      <c r="N114" s="67">
        <f t="shared" si="30"/>
        <v>0</v>
      </c>
      <c r="O114" s="11">
        <f t="shared" si="31"/>
        <v>0</v>
      </c>
      <c r="P114" s="11">
        <f t="shared" si="32"/>
        <v>0</v>
      </c>
      <c r="Q114" s="11">
        <f t="shared" si="33"/>
        <v>0</v>
      </c>
      <c r="R114" s="68" t="str">
        <f t="shared" si="34"/>
        <v xml:space="preserve"> </v>
      </c>
      <c r="S114" s="68" t="str">
        <f t="shared" si="35"/>
        <v xml:space="preserve"> </v>
      </c>
      <c r="T114" s="68" t="str">
        <f t="shared" si="36"/>
        <v xml:space="preserve"> </v>
      </c>
    </row>
    <row r="115" spans="1:20" x14ac:dyDescent="0.25">
      <c r="A115" s="10" t="str">
        <f>IF(COUNTRY_INFO!A115=0," ",COUNTRY_INFO!A115)</f>
        <v>Angola</v>
      </c>
      <c r="B115" s="10" t="str">
        <f>IF(COUNTRY_INFO!B115=0," ",COUNTRY_INFO!B115)</f>
        <v>LUNDA NORTE</v>
      </c>
      <c r="C115" s="10" t="str">
        <f>IF(COUNTRY_INFO!C115=0," ",COUNTRY_INFO!C115)</f>
        <v>XA MUTEBA</v>
      </c>
      <c r="D115" s="11" t="str">
        <f>IF(COUNTRY_INFO!$T$9:$T$1000="MDA3 (IVM)", COUNTRY_INFO!$T$9:$T$1000, " ")</f>
        <v xml:space="preserve"> </v>
      </c>
      <c r="E115" s="127"/>
      <c r="F115" s="14"/>
      <c r="G115" s="14"/>
      <c r="H115" s="11">
        <f t="shared" si="28"/>
        <v>0</v>
      </c>
      <c r="I115" s="22"/>
      <c r="J115" s="22"/>
      <c r="K115" s="14">
        <f t="shared" si="29"/>
        <v>0</v>
      </c>
      <c r="L115" s="72"/>
      <c r="M115" s="72"/>
      <c r="N115" s="67">
        <f t="shared" si="30"/>
        <v>0</v>
      </c>
      <c r="O115" s="11">
        <f t="shared" si="31"/>
        <v>0</v>
      </c>
      <c r="P115" s="11">
        <f t="shared" si="32"/>
        <v>0</v>
      </c>
      <c r="Q115" s="11">
        <f t="shared" si="33"/>
        <v>0</v>
      </c>
      <c r="R115" s="68" t="str">
        <f t="shared" si="34"/>
        <v xml:space="preserve"> </v>
      </c>
      <c r="S115" s="68" t="str">
        <f t="shared" si="35"/>
        <v xml:space="preserve"> </v>
      </c>
      <c r="T115" s="68" t="str">
        <f t="shared" si="36"/>
        <v xml:space="preserve"> </v>
      </c>
    </row>
    <row r="116" spans="1:20" x14ac:dyDescent="0.25">
      <c r="A116" s="10" t="str">
        <f>IF(COUNTRY_INFO!A116=0," ",COUNTRY_INFO!A116)</f>
        <v>Angola</v>
      </c>
      <c r="B116" s="10" t="str">
        <f>IF(COUNTRY_INFO!B116=0," ",COUNTRY_INFO!B116)</f>
        <v>LUNDA SUL</v>
      </c>
      <c r="C116" s="10" t="str">
        <f>IF(COUNTRY_INFO!C116=0," ",COUNTRY_INFO!C116)</f>
        <v>CACOLO</v>
      </c>
      <c r="D116" s="11" t="str">
        <f>IF(COUNTRY_INFO!$T$9:$T$1000="MDA3 (IVM)", COUNTRY_INFO!$T$9:$T$1000, " ")</f>
        <v xml:space="preserve"> </v>
      </c>
      <c r="E116" s="127"/>
      <c r="F116" s="14"/>
      <c r="G116" s="14"/>
      <c r="H116" s="11">
        <f t="shared" si="28"/>
        <v>0</v>
      </c>
      <c r="I116" s="22"/>
      <c r="J116" s="22"/>
      <c r="K116" s="14">
        <f t="shared" si="29"/>
        <v>0</v>
      </c>
      <c r="L116" s="72"/>
      <c r="M116" s="72"/>
      <c r="N116" s="67">
        <f t="shared" si="30"/>
        <v>0</v>
      </c>
      <c r="O116" s="11">
        <f t="shared" si="31"/>
        <v>0</v>
      </c>
      <c r="P116" s="11">
        <f t="shared" si="32"/>
        <v>0</v>
      </c>
      <c r="Q116" s="11">
        <f t="shared" si="33"/>
        <v>0</v>
      </c>
      <c r="R116" s="68" t="str">
        <f t="shared" si="34"/>
        <v xml:space="preserve"> </v>
      </c>
      <c r="S116" s="68" t="str">
        <f t="shared" si="35"/>
        <v xml:space="preserve"> </v>
      </c>
      <c r="T116" s="68" t="str">
        <f t="shared" si="36"/>
        <v xml:space="preserve"> </v>
      </c>
    </row>
    <row r="117" spans="1:20" x14ac:dyDescent="0.25">
      <c r="A117" s="10" t="str">
        <f>IF(COUNTRY_INFO!A117=0," ",COUNTRY_INFO!A117)</f>
        <v>Angola</v>
      </c>
      <c r="B117" s="10" t="str">
        <f>IF(COUNTRY_INFO!B117=0," ",COUNTRY_INFO!B117)</f>
        <v>LUNDA SUL</v>
      </c>
      <c r="C117" s="10" t="str">
        <f>IF(COUNTRY_INFO!C117=0," ",COUNTRY_INFO!C117)</f>
        <v>DALA</v>
      </c>
      <c r="D117" s="11" t="str">
        <f>IF(COUNTRY_INFO!$T$9:$T$1000="MDA3 (IVM)", COUNTRY_INFO!$T$9:$T$1000, " ")</f>
        <v xml:space="preserve"> </v>
      </c>
      <c r="E117" s="127"/>
      <c r="F117" s="14"/>
      <c r="G117" s="14"/>
      <c r="H117" s="11">
        <f t="shared" si="28"/>
        <v>0</v>
      </c>
      <c r="I117" s="22"/>
      <c r="J117" s="22"/>
      <c r="K117" s="14">
        <f t="shared" si="29"/>
        <v>0</v>
      </c>
      <c r="L117" s="72"/>
      <c r="M117" s="72"/>
      <c r="N117" s="67">
        <f t="shared" si="30"/>
        <v>0</v>
      </c>
      <c r="O117" s="11">
        <f t="shared" si="31"/>
        <v>0</v>
      </c>
      <c r="P117" s="11">
        <f t="shared" si="32"/>
        <v>0</v>
      </c>
      <c r="Q117" s="11">
        <f t="shared" si="33"/>
        <v>0</v>
      </c>
      <c r="R117" s="68" t="str">
        <f t="shared" si="34"/>
        <v xml:space="preserve"> </v>
      </c>
      <c r="S117" s="68" t="str">
        <f t="shared" si="35"/>
        <v xml:space="preserve"> </v>
      </c>
      <c r="T117" s="68" t="str">
        <f t="shared" si="36"/>
        <v xml:space="preserve"> </v>
      </c>
    </row>
    <row r="118" spans="1:20" x14ac:dyDescent="0.25">
      <c r="A118" s="10" t="str">
        <f>IF(COUNTRY_INFO!A118=0," ",COUNTRY_INFO!A118)</f>
        <v>Angola</v>
      </c>
      <c r="B118" s="10" t="str">
        <f>IF(COUNTRY_INFO!B118=0," ",COUNTRY_INFO!B118)</f>
        <v>LUNDA SUL</v>
      </c>
      <c r="C118" s="10" t="str">
        <f>IF(COUNTRY_INFO!C118=0," ",COUNTRY_INFO!C118)</f>
        <v>MUCONDA</v>
      </c>
      <c r="D118" s="11" t="str">
        <f>IF(COUNTRY_INFO!$T$9:$T$1000="MDA3 (IVM)", COUNTRY_INFO!$T$9:$T$1000, " ")</f>
        <v xml:space="preserve"> </v>
      </c>
      <c r="E118" s="127"/>
      <c r="F118" s="14"/>
      <c r="G118" s="14"/>
      <c r="H118" s="11">
        <f t="shared" si="28"/>
        <v>0</v>
      </c>
      <c r="I118" s="22"/>
      <c r="J118" s="22"/>
      <c r="K118" s="14">
        <f t="shared" si="29"/>
        <v>0</v>
      </c>
      <c r="L118" s="72"/>
      <c r="M118" s="72"/>
      <c r="N118" s="67">
        <f t="shared" si="30"/>
        <v>0</v>
      </c>
      <c r="O118" s="11">
        <f t="shared" si="31"/>
        <v>0</v>
      </c>
      <c r="P118" s="11">
        <f t="shared" si="32"/>
        <v>0</v>
      </c>
      <c r="Q118" s="11">
        <f t="shared" si="33"/>
        <v>0</v>
      </c>
      <c r="R118" s="68" t="str">
        <f t="shared" si="34"/>
        <v xml:space="preserve"> </v>
      </c>
      <c r="S118" s="68" t="str">
        <f t="shared" si="35"/>
        <v xml:space="preserve"> </v>
      </c>
      <c r="T118" s="68" t="str">
        <f t="shared" si="36"/>
        <v xml:space="preserve"> </v>
      </c>
    </row>
    <row r="119" spans="1:20" x14ac:dyDescent="0.25">
      <c r="A119" s="10" t="str">
        <f>IF(COUNTRY_INFO!A119=0," ",COUNTRY_INFO!A119)</f>
        <v>Angola</v>
      </c>
      <c r="B119" s="10" t="str">
        <f>IF(COUNTRY_INFO!B119=0," ",COUNTRY_INFO!B119)</f>
        <v>LUNDA SUL</v>
      </c>
      <c r="C119" s="10" t="str">
        <f>IF(COUNTRY_INFO!C119=0," ",COUNTRY_INFO!C119)</f>
        <v>SAURIMO</v>
      </c>
      <c r="D119" s="11" t="str">
        <f>IF(COUNTRY_INFO!$T$9:$T$1000="MDA3 (IVM)", COUNTRY_INFO!$T$9:$T$1000, " ")</f>
        <v xml:space="preserve"> </v>
      </c>
      <c r="E119" s="127"/>
      <c r="F119" s="14"/>
      <c r="G119" s="14"/>
      <c r="H119" s="11">
        <f t="shared" si="28"/>
        <v>0</v>
      </c>
      <c r="I119" s="22"/>
      <c r="J119" s="22"/>
      <c r="K119" s="14">
        <f t="shared" si="29"/>
        <v>0</v>
      </c>
      <c r="L119" s="72"/>
      <c r="M119" s="72"/>
      <c r="N119" s="67">
        <f t="shared" si="30"/>
        <v>0</v>
      </c>
      <c r="O119" s="11">
        <f t="shared" si="31"/>
        <v>0</v>
      </c>
      <c r="P119" s="11">
        <f t="shared" si="32"/>
        <v>0</v>
      </c>
      <c r="Q119" s="11">
        <f t="shared" si="33"/>
        <v>0</v>
      </c>
      <c r="R119" s="68" t="str">
        <f t="shared" si="34"/>
        <v xml:space="preserve"> </v>
      </c>
      <c r="S119" s="68" t="str">
        <f t="shared" si="35"/>
        <v xml:space="preserve"> </v>
      </c>
      <c r="T119" s="68" t="str">
        <f t="shared" si="36"/>
        <v xml:space="preserve"> </v>
      </c>
    </row>
    <row r="120" spans="1:20" x14ac:dyDescent="0.25">
      <c r="A120" s="10" t="str">
        <f>IF(COUNTRY_INFO!A120=0," ",COUNTRY_INFO!A120)</f>
        <v>Angola</v>
      </c>
      <c r="B120" s="10" t="str">
        <f>IF(COUNTRY_INFO!B120=0," ",COUNTRY_INFO!B120)</f>
        <v>MALANGE</v>
      </c>
      <c r="C120" s="10" t="str">
        <f>IF(COUNTRY_INFO!C120=0," ",COUNTRY_INFO!C120)</f>
        <v>CACULAMA (Mukari)</v>
      </c>
      <c r="D120" s="11" t="str">
        <f>IF(COUNTRY_INFO!$T$9:$T$1000="MDA3 (IVM)", COUNTRY_INFO!$T$9:$T$1000, " ")</f>
        <v xml:space="preserve"> </v>
      </c>
      <c r="E120" s="127"/>
      <c r="F120" s="14"/>
      <c r="G120" s="14"/>
      <c r="H120" s="11">
        <f t="shared" si="28"/>
        <v>0</v>
      </c>
      <c r="I120" s="22"/>
      <c r="J120" s="22"/>
      <c r="K120" s="14">
        <f t="shared" si="29"/>
        <v>0</v>
      </c>
      <c r="L120" s="72"/>
      <c r="M120" s="72"/>
      <c r="N120" s="67">
        <f t="shared" si="30"/>
        <v>0</v>
      </c>
      <c r="O120" s="11">
        <f t="shared" si="31"/>
        <v>0</v>
      </c>
      <c r="P120" s="11">
        <f t="shared" si="32"/>
        <v>0</v>
      </c>
      <c r="Q120" s="11">
        <f t="shared" si="33"/>
        <v>0</v>
      </c>
      <c r="R120" s="68" t="str">
        <f t="shared" si="34"/>
        <v xml:space="preserve"> </v>
      </c>
      <c r="S120" s="68" t="str">
        <f t="shared" si="35"/>
        <v xml:space="preserve"> </v>
      </c>
      <c r="T120" s="68" t="str">
        <f t="shared" si="36"/>
        <v xml:space="preserve"> </v>
      </c>
    </row>
    <row r="121" spans="1:20" x14ac:dyDescent="0.25">
      <c r="A121" s="10" t="str">
        <f>IF(COUNTRY_INFO!A121=0," ",COUNTRY_INFO!A121)</f>
        <v>Angola</v>
      </c>
      <c r="B121" s="10" t="str">
        <f>IF(COUNTRY_INFO!B121=0," ",COUNTRY_INFO!B121)</f>
        <v>MALANGE</v>
      </c>
      <c r="C121" s="10" t="str">
        <f>IF(COUNTRY_INFO!C121=0," ",COUNTRY_INFO!C121)</f>
        <v>CACUSO</v>
      </c>
      <c r="D121" s="11" t="str">
        <f>IF(COUNTRY_INFO!$T$9:$T$1000="MDA3 (IVM)", COUNTRY_INFO!$T$9:$T$1000, " ")</f>
        <v xml:space="preserve"> </v>
      </c>
      <c r="E121" s="127"/>
      <c r="F121" s="14"/>
      <c r="G121" s="14"/>
      <c r="H121" s="11">
        <f t="shared" si="28"/>
        <v>0</v>
      </c>
      <c r="I121" s="22"/>
      <c r="J121" s="22"/>
      <c r="K121" s="14">
        <f t="shared" si="29"/>
        <v>0</v>
      </c>
      <c r="L121" s="72"/>
      <c r="M121" s="72"/>
      <c r="N121" s="67">
        <f t="shared" si="30"/>
        <v>0</v>
      </c>
      <c r="O121" s="11">
        <f t="shared" si="31"/>
        <v>0</v>
      </c>
      <c r="P121" s="11">
        <f t="shared" si="32"/>
        <v>0</v>
      </c>
      <c r="Q121" s="11">
        <f t="shared" si="33"/>
        <v>0</v>
      </c>
      <c r="R121" s="68" t="str">
        <f t="shared" si="34"/>
        <v xml:space="preserve"> </v>
      </c>
      <c r="S121" s="68" t="str">
        <f t="shared" si="35"/>
        <v xml:space="preserve"> </v>
      </c>
      <c r="T121" s="68" t="str">
        <f t="shared" si="36"/>
        <v xml:space="preserve"> </v>
      </c>
    </row>
    <row r="122" spans="1:20" x14ac:dyDescent="0.25">
      <c r="A122" s="10" t="str">
        <f>IF(COUNTRY_INFO!A122=0," ",COUNTRY_INFO!A122)</f>
        <v>Angola</v>
      </c>
      <c r="B122" s="10" t="str">
        <f>IF(COUNTRY_INFO!B122=0," ",COUNTRY_INFO!B122)</f>
        <v>MALANGE</v>
      </c>
      <c r="C122" s="10" t="str">
        <f>IF(COUNTRY_INFO!C122=0," ",COUNTRY_INFO!C122)</f>
        <v>CAMBUNDI CATEMBO</v>
      </c>
      <c r="D122" s="11" t="str">
        <f>IF(COUNTRY_INFO!$T$9:$T$1000="MDA3 (IVM)", COUNTRY_INFO!$T$9:$T$1000, " ")</f>
        <v xml:space="preserve"> </v>
      </c>
      <c r="E122" s="127"/>
      <c r="F122" s="14"/>
      <c r="G122" s="14"/>
      <c r="H122" s="11">
        <f t="shared" si="28"/>
        <v>0</v>
      </c>
      <c r="I122" s="22"/>
      <c r="J122" s="22"/>
      <c r="K122" s="14">
        <f t="shared" si="29"/>
        <v>0</v>
      </c>
      <c r="L122" s="72"/>
      <c r="M122" s="72"/>
      <c r="N122" s="67">
        <f t="shared" si="30"/>
        <v>0</v>
      </c>
      <c r="O122" s="11">
        <f t="shared" si="31"/>
        <v>0</v>
      </c>
      <c r="P122" s="11">
        <f t="shared" si="32"/>
        <v>0</v>
      </c>
      <c r="Q122" s="11">
        <f t="shared" si="33"/>
        <v>0</v>
      </c>
      <c r="R122" s="68" t="str">
        <f t="shared" si="34"/>
        <v xml:space="preserve"> </v>
      </c>
      <c r="S122" s="68" t="str">
        <f t="shared" si="35"/>
        <v xml:space="preserve"> </v>
      </c>
      <c r="T122" s="68" t="str">
        <f t="shared" si="36"/>
        <v xml:space="preserve"> </v>
      </c>
    </row>
    <row r="123" spans="1:20" x14ac:dyDescent="0.25">
      <c r="A123" s="10" t="str">
        <f>IF(COUNTRY_INFO!A123=0," ",COUNTRY_INFO!A123)</f>
        <v>Angola</v>
      </c>
      <c r="B123" s="10" t="str">
        <f>IF(COUNTRY_INFO!B123=0," ",COUNTRY_INFO!B123)</f>
        <v>MALANGE</v>
      </c>
      <c r="C123" s="10" t="str">
        <f>IF(COUNTRY_INFO!C123=0," ",COUNTRY_INFO!C123)</f>
        <v>CANGANDALA</v>
      </c>
      <c r="D123" s="11" t="str">
        <f>IF(COUNTRY_INFO!$T$9:$T$1000="MDA3 (IVM)", COUNTRY_INFO!$T$9:$T$1000, " ")</f>
        <v xml:space="preserve"> </v>
      </c>
      <c r="E123" s="127"/>
      <c r="F123" s="14"/>
      <c r="G123" s="14"/>
      <c r="H123" s="11">
        <f t="shared" si="28"/>
        <v>0</v>
      </c>
      <c r="I123" s="22"/>
      <c r="J123" s="22"/>
      <c r="K123" s="14">
        <f t="shared" si="29"/>
        <v>0</v>
      </c>
      <c r="L123" s="72"/>
      <c r="M123" s="72"/>
      <c r="N123" s="67">
        <f t="shared" si="30"/>
        <v>0</v>
      </c>
      <c r="O123" s="11">
        <f t="shared" si="31"/>
        <v>0</v>
      </c>
      <c r="P123" s="11">
        <f t="shared" si="32"/>
        <v>0</v>
      </c>
      <c r="Q123" s="11">
        <f t="shared" si="33"/>
        <v>0</v>
      </c>
      <c r="R123" s="68" t="str">
        <f t="shared" si="34"/>
        <v xml:space="preserve"> </v>
      </c>
      <c r="S123" s="68" t="str">
        <f t="shared" si="35"/>
        <v xml:space="preserve"> </v>
      </c>
      <c r="T123" s="68" t="str">
        <f t="shared" si="36"/>
        <v xml:space="preserve"> </v>
      </c>
    </row>
    <row r="124" spans="1:20" x14ac:dyDescent="0.25">
      <c r="A124" s="10" t="str">
        <f>IF(COUNTRY_INFO!A124=0," ",COUNTRY_INFO!A124)</f>
        <v>Angola</v>
      </c>
      <c r="B124" s="10" t="str">
        <f>IF(COUNTRY_INFO!B124=0," ",COUNTRY_INFO!B124)</f>
        <v>MALANGE</v>
      </c>
      <c r="C124" s="10" t="str">
        <f>IF(COUNTRY_INFO!C124=0," ",COUNTRY_INFO!C124)</f>
        <v>KAHOMBO</v>
      </c>
      <c r="D124" s="11" t="str">
        <f>IF(COUNTRY_INFO!$T$9:$T$1000="MDA3 (IVM)", COUNTRY_INFO!$T$9:$T$1000, " ")</f>
        <v xml:space="preserve"> </v>
      </c>
      <c r="E124" s="127"/>
      <c r="F124" s="14"/>
      <c r="G124" s="14"/>
      <c r="H124" s="11">
        <f t="shared" si="28"/>
        <v>0</v>
      </c>
      <c r="I124" s="22"/>
      <c r="J124" s="22"/>
      <c r="K124" s="14">
        <f t="shared" si="29"/>
        <v>0</v>
      </c>
      <c r="L124" s="72"/>
      <c r="M124" s="72"/>
      <c r="N124" s="67">
        <f t="shared" si="30"/>
        <v>0</v>
      </c>
      <c r="O124" s="11">
        <f t="shared" si="31"/>
        <v>0</v>
      </c>
      <c r="P124" s="11">
        <f t="shared" si="32"/>
        <v>0</v>
      </c>
      <c r="Q124" s="11">
        <f t="shared" si="33"/>
        <v>0</v>
      </c>
      <c r="R124" s="68" t="str">
        <f t="shared" si="34"/>
        <v xml:space="preserve"> </v>
      </c>
      <c r="S124" s="68" t="str">
        <f t="shared" si="35"/>
        <v xml:space="preserve"> </v>
      </c>
      <c r="T124" s="68" t="str">
        <f t="shared" si="36"/>
        <v xml:space="preserve"> </v>
      </c>
    </row>
    <row r="125" spans="1:20" x14ac:dyDescent="0.25">
      <c r="A125" s="10" t="str">
        <f>IF(COUNTRY_INFO!A125=0," ",COUNTRY_INFO!A125)</f>
        <v>Angola</v>
      </c>
      <c r="B125" s="10" t="str">
        <f>IF(COUNTRY_INFO!B125=0," ",COUNTRY_INFO!B125)</f>
        <v>MALANGE</v>
      </c>
      <c r="C125" s="10" t="str">
        <f>IF(COUNTRY_INFO!C125=0," ",COUNTRY_INFO!C125)</f>
        <v>KALANDULA</v>
      </c>
      <c r="D125" s="11" t="str">
        <f>IF(COUNTRY_INFO!$T$9:$T$1000="MDA3 (IVM)", COUNTRY_INFO!$T$9:$T$1000, " ")</f>
        <v xml:space="preserve"> </v>
      </c>
      <c r="E125" s="127"/>
      <c r="F125" s="14"/>
      <c r="G125" s="14"/>
      <c r="H125" s="11">
        <f t="shared" si="28"/>
        <v>0</v>
      </c>
      <c r="I125" s="22"/>
      <c r="J125" s="22"/>
      <c r="K125" s="14">
        <f t="shared" si="29"/>
        <v>0</v>
      </c>
      <c r="L125" s="72"/>
      <c r="M125" s="72"/>
      <c r="N125" s="67">
        <f t="shared" si="30"/>
        <v>0</v>
      </c>
      <c r="O125" s="11">
        <f t="shared" si="31"/>
        <v>0</v>
      </c>
      <c r="P125" s="11">
        <f t="shared" si="32"/>
        <v>0</v>
      </c>
      <c r="Q125" s="11">
        <f t="shared" si="33"/>
        <v>0</v>
      </c>
      <c r="R125" s="68" t="str">
        <f t="shared" si="34"/>
        <v xml:space="preserve"> </v>
      </c>
      <c r="S125" s="68" t="str">
        <f t="shared" si="35"/>
        <v xml:space="preserve"> </v>
      </c>
      <c r="T125" s="68" t="str">
        <f t="shared" si="36"/>
        <v xml:space="preserve"> </v>
      </c>
    </row>
    <row r="126" spans="1:20" x14ac:dyDescent="0.25">
      <c r="A126" s="10" t="str">
        <f>IF(COUNTRY_INFO!A126=0," ",COUNTRY_INFO!A126)</f>
        <v>Angola</v>
      </c>
      <c r="B126" s="10" t="str">
        <f>IF(COUNTRY_INFO!B126=0," ",COUNTRY_INFO!B126)</f>
        <v>MALANGE</v>
      </c>
      <c r="C126" s="10" t="str">
        <f>IF(COUNTRY_INFO!C126=0," ",COUNTRY_INFO!C126)</f>
        <v>KIWABA NZOGI</v>
      </c>
      <c r="D126" s="11" t="str">
        <f>IF(COUNTRY_INFO!$T$9:$T$1000="MDA3 (IVM)", COUNTRY_INFO!$T$9:$T$1000, " ")</f>
        <v xml:space="preserve"> </v>
      </c>
      <c r="E126" s="127"/>
      <c r="F126" s="14"/>
      <c r="G126" s="14"/>
      <c r="H126" s="11">
        <f t="shared" si="28"/>
        <v>0</v>
      </c>
      <c r="I126" s="22"/>
      <c r="J126" s="22"/>
      <c r="K126" s="14">
        <f t="shared" si="29"/>
        <v>0</v>
      </c>
      <c r="L126" s="72"/>
      <c r="M126" s="72"/>
      <c r="N126" s="67">
        <f t="shared" si="30"/>
        <v>0</v>
      </c>
      <c r="O126" s="11">
        <f t="shared" si="31"/>
        <v>0</v>
      </c>
      <c r="P126" s="11">
        <f t="shared" si="32"/>
        <v>0</v>
      </c>
      <c r="Q126" s="11">
        <f t="shared" si="33"/>
        <v>0</v>
      </c>
      <c r="R126" s="68" t="str">
        <f t="shared" si="34"/>
        <v xml:space="preserve"> </v>
      </c>
      <c r="S126" s="68" t="str">
        <f t="shared" si="35"/>
        <v xml:space="preserve"> </v>
      </c>
      <c r="T126" s="68" t="str">
        <f t="shared" si="36"/>
        <v xml:space="preserve"> </v>
      </c>
    </row>
    <row r="127" spans="1:20" x14ac:dyDescent="0.25">
      <c r="A127" s="10" t="str">
        <f>IF(COUNTRY_INFO!A127=0," ",COUNTRY_INFO!A127)</f>
        <v>Angola</v>
      </c>
      <c r="B127" s="10" t="str">
        <f>IF(COUNTRY_INFO!B127=0," ",COUNTRY_INFO!B127)</f>
        <v>MALANGE</v>
      </c>
      <c r="C127" s="10" t="str">
        <f>IF(COUNTRY_INFO!C127=0," ",COUNTRY_INFO!C127)</f>
        <v>KUNDA DIA BASE</v>
      </c>
      <c r="D127" s="11" t="str">
        <f>IF(COUNTRY_INFO!$T$9:$T$1000="MDA3 (IVM)", COUNTRY_INFO!$T$9:$T$1000, " ")</f>
        <v xml:space="preserve"> </v>
      </c>
      <c r="E127" s="127"/>
      <c r="F127" s="14"/>
      <c r="G127" s="14"/>
      <c r="H127" s="11">
        <f t="shared" si="28"/>
        <v>0</v>
      </c>
      <c r="I127" s="22"/>
      <c r="J127" s="22"/>
      <c r="K127" s="14">
        <f t="shared" si="29"/>
        <v>0</v>
      </c>
      <c r="L127" s="72"/>
      <c r="M127" s="72"/>
      <c r="N127" s="67">
        <f t="shared" si="30"/>
        <v>0</v>
      </c>
      <c r="O127" s="11">
        <f t="shared" si="31"/>
        <v>0</v>
      </c>
      <c r="P127" s="11">
        <f t="shared" si="32"/>
        <v>0</v>
      </c>
      <c r="Q127" s="11">
        <f t="shared" si="33"/>
        <v>0</v>
      </c>
      <c r="R127" s="68" t="str">
        <f t="shared" si="34"/>
        <v xml:space="preserve"> </v>
      </c>
      <c r="S127" s="68" t="str">
        <f t="shared" si="35"/>
        <v xml:space="preserve"> </v>
      </c>
      <c r="T127" s="68" t="str">
        <f t="shared" si="36"/>
        <v xml:space="preserve"> </v>
      </c>
    </row>
    <row r="128" spans="1:20" x14ac:dyDescent="0.25">
      <c r="A128" s="10" t="str">
        <f>IF(COUNTRY_INFO!A128=0," ",COUNTRY_INFO!A128)</f>
        <v>Angola</v>
      </c>
      <c r="B128" s="10" t="str">
        <f>IF(COUNTRY_INFO!B128=0," ",COUNTRY_INFO!B128)</f>
        <v>MALANGE</v>
      </c>
      <c r="C128" s="10" t="str">
        <f>IF(COUNTRY_INFO!C128=0," ",COUNTRY_INFO!C128)</f>
        <v>LUQUEMBO</v>
      </c>
      <c r="D128" s="11" t="str">
        <f>IF(COUNTRY_INFO!$T$9:$T$1000="MDA3 (IVM)", COUNTRY_INFO!$T$9:$T$1000, " ")</f>
        <v xml:space="preserve"> </v>
      </c>
      <c r="E128" s="127"/>
      <c r="F128" s="14"/>
      <c r="G128" s="14"/>
      <c r="H128" s="11">
        <f t="shared" si="28"/>
        <v>0</v>
      </c>
      <c r="I128" s="22"/>
      <c r="J128" s="22"/>
      <c r="K128" s="14">
        <f t="shared" si="29"/>
        <v>0</v>
      </c>
      <c r="L128" s="72"/>
      <c r="M128" s="72"/>
      <c r="N128" s="67">
        <f t="shared" si="30"/>
        <v>0</v>
      </c>
      <c r="O128" s="11">
        <f t="shared" si="31"/>
        <v>0</v>
      </c>
      <c r="P128" s="11">
        <f t="shared" si="32"/>
        <v>0</v>
      </c>
      <c r="Q128" s="11">
        <f t="shared" si="33"/>
        <v>0</v>
      </c>
      <c r="R128" s="68" t="str">
        <f t="shared" si="34"/>
        <v xml:space="preserve"> </v>
      </c>
      <c r="S128" s="68" t="str">
        <f t="shared" si="35"/>
        <v xml:space="preserve"> </v>
      </c>
      <c r="T128" s="68" t="str">
        <f t="shared" si="36"/>
        <v xml:space="preserve"> </v>
      </c>
    </row>
    <row r="129" spans="1:20" x14ac:dyDescent="0.25">
      <c r="A129" s="10" t="str">
        <f>IF(COUNTRY_INFO!A129=0," ",COUNTRY_INFO!A129)</f>
        <v>Angola</v>
      </c>
      <c r="B129" s="10" t="str">
        <f>IF(COUNTRY_INFO!B129=0," ",COUNTRY_INFO!B129)</f>
        <v>MALANGE</v>
      </c>
      <c r="C129" s="10" t="str">
        <f>IF(COUNTRY_INFO!C129=0," ",COUNTRY_INFO!C129)</f>
        <v>MALANGE</v>
      </c>
      <c r="D129" s="11" t="str">
        <f>IF(COUNTRY_INFO!$T$9:$T$1000="MDA3 (IVM)", COUNTRY_INFO!$T$9:$T$1000, " ")</f>
        <v xml:space="preserve"> </v>
      </c>
      <c r="E129" s="127"/>
      <c r="F129" s="14"/>
      <c r="G129" s="14"/>
      <c r="H129" s="11">
        <f t="shared" si="28"/>
        <v>0</v>
      </c>
      <c r="I129" s="22"/>
      <c r="J129" s="22"/>
      <c r="K129" s="14">
        <f t="shared" si="29"/>
        <v>0</v>
      </c>
      <c r="L129" s="72"/>
      <c r="M129" s="72"/>
      <c r="N129" s="67">
        <f t="shared" si="30"/>
        <v>0</v>
      </c>
      <c r="O129" s="11">
        <f t="shared" si="31"/>
        <v>0</v>
      </c>
      <c r="P129" s="11">
        <f t="shared" si="32"/>
        <v>0</v>
      </c>
      <c r="Q129" s="11">
        <f t="shared" si="33"/>
        <v>0</v>
      </c>
      <c r="R129" s="68" t="str">
        <f t="shared" si="34"/>
        <v xml:space="preserve"> </v>
      </c>
      <c r="S129" s="68" t="str">
        <f t="shared" si="35"/>
        <v xml:space="preserve"> </v>
      </c>
      <c r="T129" s="68" t="str">
        <f t="shared" si="36"/>
        <v xml:space="preserve"> </v>
      </c>
    </row>
    <row r="130" spans="1:20" x14ac:dyDescent="0.25">
      <c r="A130" s="10" t="str">
        <f>IF(COUNTRY_INFO!A130=0," ",COUNTRY_INFO!A130)</f>
        <v>Angola</v>
      </c>
      <c r="B130" s="10" t="str">
        <f>IF(COUNTRY_INFO!B130=0," ",COUNTRY_INFO!B130)</f>
        <v>MALANGE</v>
      </c>
      <c r="C130" s="10" t="str">
        <f>IF(COUNTRY_INFO!C130=0," ",COUNTRY_INFO!C130)</f>
        <v>MARIMBA</v>
      </c>
      <c r="D130" s="11" t="str">
        <f>IF(COUNTRY_INFO!$T$9:$T$1000="MDA3 (IVM)", COUNTRY_INFO!$T$9:$T$1000, " ")</f>
        <v xml:space="preserve"> </v>
      </c>
      <c r="E130" s="127"/>
      <c r="F130" s="14"/>
      <c r="G130" s="14"/>
      <c r="H130" s="11">
        <f t="shared" si="28"/>
        <v>0</v>
      </c>
      <c r="I130" s="22"/>
      <c r="J130" s="22"/>
      <c r="K130" s="14">
        <f t="shared" si="29"/>
        <v>0</v>
      </c>
      <c r="L130" s="72"/>
      <c r="M130" s="72"/>
      <c r="N130" s="67">
        <f t="shared" si="30"/>
        <v>0</v>
      </c>
      <c r="O130" s="11">
        <f t="shared" si="31"/>
        <v>0</v>
      </c>
      <c r="P130" s="11">
        <f t="shared" si="32"/>
        <v>0</v>
      </c>
      <c r="Q130" s="11">
        <f t="shared" si="33"/>
        <v>0</v>
      </c>
      <c r="R130" s="68" t="str">
        <f t="shared" si="34"/>
        <v xml:space="preserve"> </v>
      </c>
      <c r="S130" s="68" t="str">
        <f t="shared" si="35"/>
        <v xml:space="preserve"> </v>
      </c>
      <c r="T130" s="68" t="str">
        <f t="shared" si="36"/>
        <v xml:space="preserve"> </v>
      </c>
    </row>
    <row r="131" spans="1:20" x14ac:dyDescent="0.25">
      <c r="A131" s="10" t="str">
        <f>IF(COUNTRY_INFO!A131=0," ",COUNTRY_INFO!A131)</f>
        <v>Angola</v>
      </c>
      <c r="B131" s="10" t="str">
        <f>IF(COUNTRY_INFO!B131=0," ",COUNTRY_INFO!B131)</f>
        <v>MALANGE</v>
      </c>
      <c r="C131" s="10" t="str">
        <f>IF(COUNTRY_INFO!C131=0," ",COUNTRY_INFO!C131)</f>
        <v>MASSANGO</v>
      </c>
      <c r="D131" s="11" t="str">
        <f>IF(COUNTRY_INFO!$T$9:$T$1000="MDA3 (IVM)", COUNTRY_INFO!$T$9:$T$1000, " ")</f>
        <v xml:space="preserve"> </v>
      </c>
      <c r="E131" s="127"/>
      <c r="F131" s="14"/>
      <c r="G131" s="14"/>
      <c r="H131" s="11">
        <f t="shared" si="28"/>
        <v>0</v>
      </c>
      <c r="I131" s="22"/>
      <c r="J131" s="22"/>
      <c r="K131" s="14">
        <f t="shared" si="29"/>
        <v>0</v>
      </c>
      <c r="L131" s="72"/>
      <c r="M131" s="72"/>
      <c r="N131" s="67">
        <f t="shared" si="30"/>
        <v>0</v>
      </c>
      <c r="O131" s="11">
        <f t="shared" si="31"/>
        <v>0</v>
      </c>
      <c r="P131" s="11">
        <f t="shared" si="32"/>
        <v>0</v>
      </c>
      <c r="Q131" s="11">
        <f t="shared" si="33"/>
        <v>0</v>
      </c>
      <c r="R131" s="68" t="str">
        <f t="shared" si="34"/>
        <v xml:space="preserve"> </v>
      </c>
      <c r="S131" s="68" t="str">
        <f t="shared" si="35"/>
        <v xml:space="preserve"> </v>
      </c>
      <c r="T131" s="68" t="str">
        <f t="shared" si="36"/>
        <v xml:space="preserve"> </v>
      </c>
    </row>
    <row r="132" spans="1:20" x14ac:dyDescent="0.25">
      <c r="A132" s="10" t="str">
        <f>IF(COUNTRY_INFO!A132=0," ",COUNTRY_INFO!A132)</f>
        <v>Angola</v>
      </c>
      <c r="B132" s="10" t="str">
        <f>IF(COUNTRY_INFO!B132=0," ",COUNTRY_INFO!B132)</f>
        <v>MALANGE</v>
      </c>
      <c r="C132" s="10" t="str">
        <f>IF(COUNTRY_INFO!C132=0," ",COUNTRY_INFO!C132)</f>
        <v>QUELA</v>
      </c>
      <c r="D132" s="11" t="str">
        <f>IF(COUNTRY_INFO!$T$9:$T$1000="MDA3 (IVM)", COUNTRY_INFO!$T$9:$T$1000, " ")</f>
        <v xml:space="preserve"> </v>
      </c>
      <c r="E132" s="127"/>
      <c r="F132" s="14"/>
      <c r="G132" s="14"/>
      <c r="H132" s="11">
        <f t="shared" si="28"/>
        <v>0</v>
      </c>
      <c r="I132" s="22"/>
      <c r="J132" s="22"/>
      <c r="K132" s="14">
        <f t="shared" si="29"/>
        <v>0</v>
      </c>
      <c r="L132" s="72"/>
      <c r="M132" s="72"/>
      <c r="N132" s="67">
        <f t="shared" si="30"/>
        <v>0</v>
      </c>
      <c r="O132" s="11">
        <f t="shared" si="31"/>
        <v>0</v>
      </c>
      <c r="P132" s="11">
        <f t="shared" si="32"/>
        <v>0</v>
      </c>
      <c r="Q132" s="11">
        <f t="shared" si="33"/>
        <v>0</v>
      </c>
      <c r="R132" s="68" t="str">
        <f t="shared" si="34"/>
        <v xml:space="preserve"> </v>
      </c>
      <c r="S132" s="68" t="str">
        <f t="shared" si="35"/>
        <v xml:space="preserve"> </v>
      </c>
      <c r="T132" s="68" t="str">
        <f t="shared" si="36"/>
        <v xml:space="preserve"> </v>
      </c>
    </row>
    <row r="133" spans="1:20" x14ac:dyDescent="0.25">
      <c r="A133" s="10" t="str">
        <f>IF(COUNTRY_INFO!A133=0," ",COUNTRY_INFO!A133)</f>
        <v>Angola</v>
      </c>
      <c r="B133" s="10" t="str">
        <f>IF(COUNTRY_INFO!B133=0," ",COUNTRY_INFO!B133)</f>
        <v>MALANGE</v>
      </c>
      <c r="C133" s="10" t="str">
        <f>IF(COUNTRY_INFO!C133=0," ",COUNTRY_INFO!C133)</f>
        <v>QUIRIMA</v>
      </c>
      <c r="D133" s="11" t="str">
        <f>IF(COUNTRY_INFO!$T$9:$T$1000="MDA3 (IVM)", COUNTRY_INFO!$T$9:$T$1000, " ")</f>
        <v xml:space="preserve"> </v>
      </c>
      <c r="E133" s="127"/>
      <c r="F133" s="14"/>
      <c r="G133" s="14"/>
      <c r="H133" s="11">
        <f t="shared" si="28"/>
        <v>0</v>
      </c>
      <c r="I133" s="22"/>
      <c r="J133" s="22"/>
      <c r="K133" s="14">
        <f t="shared" si="29"/>
        <v>0</v>
      </c>
      <c r="L133" s="72"/>
      <c r="M133" s="72"/>
      <c r="N133" s="67">
        <f t="shared" si="30"/>
        <v>0</v>
      </c>
      <c r="O133" s="11">
        <f t="shared" si="31"/>
        <v>0</v>
      </c>
      <c r="P133" s="11">
        <f t="shared" si="32"/>
        <v>0</v>
      </c>
      <c r="Q133" s="11">
        <f t="shared" si="33"/>
        <v>0</v>
      </c>
      <c r="R133" s="68" t="str">
        <f t="shared" si="34"/>
        <v xml:space="preserve"> </v>
      </c>
      <c r="S133" s="68" t="str">
        <f t="shared" si="35"/>
        <v xml:space="preserve"> </v>
      </c>
      <c r="T133" s="68" t="str">
        <f t="shared" si="36"/>
        <v xml:space="preserve"> </v>
      </c>
    </row>
    <row r="134" spans="1:20" x14ac:dyDescent="0.25">
      <c r="A134" s="10" t="str">
        <f>IF(COUNTRY_INFO!A134=0," ",COUNTRY_INFO!A134)</f>
        <v>Angola</v>
      </c>
      <c r="B134" s="10" t="str">
        <f>IF(COUNTRY_INFO!B134=0," ",COUNTRY_INFO!B134)</f>
        <v>MOXICO</v>
      </c>
      <c r="C134" s="10" t="str">
        <f>IF(COUNTRY_INFO!C134=0," ",COUNTRY_INFO!C134)</f>
        <v>ALTO ZAMBEZE</v>
      </c>
      <c r="D134" s="11" t="str">
        <f>IF(COUNTRY_INFO!$T$9:$T$1000="MDA3 (IVM)", COUNTRY_INFO!$T$9:$T$1000, " ")</f>
        <v xml:space="preserve"> </v>
      </c>
      <c r="E134" s="127"/>
      <c r="F134" s="14"/>
      <c r="G134" s="14"/>
      <c r="H134" s="11">
        <f t="shared" si="28"/>
        <v>0</v>
      </c>
      <c r="I134" s="22"/>
      <c r="J134" s="22"/>
      <c r="K134" s="14">
        <f t="shared" si="29"/>
        <v>0</v>
      </c>
      <c r="L134" s="72"/>
      <c r="M134" s="72"/>
      <c r="N134" s="67">
        <f t="shared" si="30"/>
        <v>0</v>
      </c>
      <c r="O134" s="11">
        <f t="shared" si="31"/>
        <v>0</v>
      </c>
      <c r="P134" s="11">
        <f t="shared" si="32"/>
        <v>0</v>
      </c>
      <c r="Q134" s="11">
        <f t="shared" si="33"/>
        <v>0</v>
      </c>
      <c r="R134" s="68" t="str">
        <f t="shared" si="34"/>
        <v xml:space="preserve"> </v>
      </c>
      <c r="S134" s="68" t="str">
        <f t="shared" si="35"/>
        <v xml:space="preserve"> </v>
      </c>
      <c r="T134" s="68" t="str">
        <f t="shared" si="36"/>
        <v xml:space="preserve"> </v>
      </c>
    </row>
    <row r="135" spans="1:20" x14ac:dyDescent="0.25">
      <c r="A135" s="10" t="str">
        <f>IF(COUNTRY_INFO!A135=0," ",COUNTRY_INFO!A135)</f>
        <v>Angola</v>
      </c>
      <c r="B135" s="10" t="str">
        <f>IF(COUNTRY_INFO!B135=0," ",COUNTRY_INFO!B135)</f>
        <v>MOXICO</v>
      </c>
      <c r="C135" s="10" t="str">
        <f>IF(COUNTRY_INFO!C135=0," ",COUNTRY_INFO!C135)</f>
        <v>CAMANONGUE</v>
      </c>
      <c r="D135" s="11" t="str">
        <f>IF(COUNTRY_INFO!$T$9:$T$1000="MDA3 (IVM)", COUNTRY_INFO!$T$9:$T$1000, " ")</f>
        <v xml:space="preserve"> </v>
      </c>
      <c r="E135" s="127"/>
      <c r="F135" s="14"/>
      <c r="G135" s="14"/>
      <c r="H135" s="11">
        <f t="shared" si="28"/>
        <v>0</v>
      </c>
      <c r="I135" s="22"/>
      <c r="J135" s="22"/>
      <c r="K135" s="14">
        <f t="shared" si="29"/>
        <v>0</v>
      </c>
      <c r="L135" s="72"/>
      <c r="M135" s="72"/>
      <c r="N135" s="67">
        <f t="shared" si="30"/>
        <v>0</v>
      </c>
      <c r="O135" s="11">
        <f t="shared" si="31"/>
        <v>0</v>
      </c>
      <c r="P135" s="11">
        <f t="shared" si="32"/>
        <v>0</v>
      </c>
      <c r="Q135" s="11">
        <f t="shared" si="33"/>
        <v>0</v>
      </c>
      <c r="R135" s="68" t="str">
        <f t="shared" si="34"/>
        <v xml:space="preserve"> </v>
      </c>
      <c r="S135" s="68" t="str">
        <f t="shared" si="35"/>
        <v xml:space="preserve"> </v>
      </c>
      <c r="T135" s="68" t="str">
        <f t="shared" si="36"/>
        <v xml:space="preserve"> </v>
      </c>
    </row>
    <row r="136" spans="1:20" x14ac:dyDescent="0.25">
      <c r="A136" s="10" t="str">
        <f>IF(COUNTRY_INFO!A136=0," ",COUNTRY_INFO!A136)</f>
        <v>Angola</v>
      </c>
      <c r="B136" s="10" t="str">
        <f>IF(COUNTRY_INFO!B136=0," ",COUNTRY_INFO!B136)</f>
        <v>MOXICO</v>
      </c>
      <c r="C136" s="10" t="str">
        <f>IF(COUNTRY_INFO!C136=0," ",COUNTRY_INFO!C136)</f>
        <v>LEUA</v>
      </c>
      <c r="D136" s="11" t="str">
        <f>IF(COUNTRY_INFO!$T$9:$T$1000="MDA3 (IVM)", COUNTRY_INFO!$T$9:$T$1000, " ")</f>
        <v xml:space="preserve"> </v>
      </c>
      <c r="E136" s="127"/>
      <c r="F136" s="14"/>
      <c r="G136" s="14"/>
      <c r="H136" s="11">
        <f t="shared" si="28"/>
        <v>0</v>
      </c>
      <c r="I136" s="22"/>
      <c r="J136" s="22"/>
      <c r="K136" s="14">
        <f t="shared" si="29"/>
        <v>0</v>
      </c>
      <c r="L136" s="72"/>
      <c r="M136" s="72"/>
      <c r="N136" s="67">
        <f t="shared" si="30"/>
        <v>0</v>
      </c>
      <c r="O136" s="11">
        <f t="shared" si="31"/>
        <v>0</v>
      </c>
      <c r="P136" s="11">
        <f t="shared" si="32"/>
        <v>0</v>
      </c>
      <c r="Q136" s="11">
        <f t="shared" si="33"/>
        <v>0</v>
      </c>
      <c r="R136" s="68" t="str">
        <f t="shared" si="34"/>
        <v xml:space="preserve"> </v>
      </c>
      <c r="S136" s="68" t="str">
        <f t="shared" si="35"/>
        <v xml:space="preserve"> </v>
      </c>
      <c r="T136" s="68" t="str">
        <f t="shared" si="36"/>
        <v xml:space="preserve"> </v>
      </c>
    </row>
    <row r="137" spans="1:20" x14ac:dyDescent="0.25">
      <c r="A137" s="10" t="str">
        <f>IF(COUNTRY_INFO!A137=0," ",COUNTRY_INFO!A137)</f>
        <v>Angola</v>
      </c>
      <c r="B137" s="10" t="str">
        <f>IF(COUNTRY_INFO!B137=0," ",COUNTRY_INFO!B137)</f>
        <v>MOXICO</v>
      </c>
      <c r="C137" s="10" t="str">
        <f>IF(COUNTRY_INFO!C137=0," ",COUNTRY_INFO!C137)</f>
        <v>LUACANO</v>
      </c>
      <c r="D137" s="11" t="str">
        <f>IF(COUNTRY_INFO!$T$9:$T$1000="MDA3 (IVM)", COUNTRY_INFO!$T$9:$T$1000, " ")</f>
        <v xml:space="preserve"> </v>
      </c>
      <c r="E137" s="127"/>
      <c r="F137" s="14"/>
      <c r="G137" s="14"/>
      <c r="H137" s="11">
        <f t="shared" ref="H137:H168" si="37">SUM(F137:G137)</f>
        <v>0</v>
      </c>
      <c r="I137" s="22"/>
      <c r="J137" s="22"/>
      <c r="K137" s="14">
        <f t="shared" ref="K137:K168" si="38">SUM(I137:J137)</f>
        <v>0</v>
      </c>
      <c r="L137" s="72"/>
      <c r="M137" s="72"/>
      <c r="N137" s="67">
        <f t="shared" ref="N137:N168" si="39">SUM(L137:M137)</f>
        <v>0</v>
      </c>
      <c r="O137" s="11">
        <f t="shared" ref="O137:O169" si="40">MAX(I137,L137)</f>
        <v>0</v>
      </c>
      <c r="P137" s="11">
        <f t="shared" ref="P137:P169" si="41">MAX(J137,M137)</f>
        <v>0</v>
      </c>
      <c r="Q137" s="11">
        <f t="shared" ref="Q137:Q168" si="42">SUM(O137:P137)</f>
        <v>0</v>
      </c>
      <c r="R137" s="68" t="str">
        <f t="shared" ref="R137:R169" si="43">IF(F137&lt;&gt;0, IF(MAX(I137,L137)/F137*100=0, "-", MAX(I137,L137)/F137*100), " ")</f>
        <v xml:space="preserve"> </v>
      </c>
      <c r="S137" s="68" t="str">
        <f t="shared" ref="S137:S169" si="44">IF(G137&lt;&gt;0, IF(MAX(J137,M137)/G137*100=0, "-", MAX(J137,M137)/G137*100), " ")</f>
        <v xml:space="preserve"> </v>
      </c>
      <c r="T137" s="68" t="str">
        <f t="shared" ref="T137:T169" si="45">IF(H137&lt;&gt;0, IF((MAX(I137,L137)+MAX(J137,M137))/H137*100=0, "-",(MAX(I137,L137)+MAX(J137,M137))/H137*100), " ")</f>
        <v xml:space="preserve"> </v>
      </c>
    </row>
    <row r="138" spans="1:20" x14ac:dyDescent="0.25">
      <c r="A138" s="10" t="str">
        <f>IF(COUNTRY_INFO!A138=0," ",COUNTRY_INFO!A138)</f>
        <v>Angola</v>
      </c>
      <c r="B138" s="10" t="str">
        <f>IF(COUNTRY_INFO!B138=0," ",COUNTRY_INFO!B138)</f>
        <v>MOXICO</v>
      </c>
      <c r="C138" s="10" t="str">
        <f>IF(COUNTRY_INFO!C138=0," ",COUNTRY_INFO!C138)</f>
        <v>LUAU</v>
      </c>
      <c r="D138" s="11" t="str">
        <f>IF(COUNTRY_INFO!$T$9:$T$1000="MDA3 (IVM)", COUNTRY_INFO!$T$9:$T$1000, " ")</f>
        <v xml:space="preserve"> </v>
      </c>
      <c r="E138" s="127"/>
      <c r="F138" s="14"/>
      <c r="G138" s="14"/>
      <c r="H138" s="11">
        <f t="shared" si="37"/>
        <v>0</v>
      </c>
      <c r="I138" s="22"/>
      <c r="J138" s="22"/>
      <c r="K138" s="14">
        <f t="shared" si="38"/>
        <v>0</v>
      </c>
      <c r="L138" s="72"/>
      <c r="M138" s="72"/>
      <c r="N138" s="67">
        <f t="shared" si="39"/>
        <v>0</v>
      </c>
      <c r="O138" s="11">
        <f t="shared" si="40"/>
        <v>0</v>
      </c>
      <c r="P138" s="11">
        <f t="shared" si="41"/>
        <v>0</v>
      </c>
      <c r="Q138" s="11">
        <f t="shared" si="42"/>
        <v>0</v>
      </c>
      <c r="R138" s="68" t="str">
        <f t="shared" si="43"/>
        <v xml:space="preserve"> </v>
      </c>
      <c r="S138" s="68" t="str">
        <f t="shared" si="44"/>
        <v xml:space="preserve"> </v>
      </c>
      <c r="T138" s="68" t="str">
        <f t="shared" si="45"/>
        <v xml:space="preserve"> </v>
      </c>
    </row>
    <row r="139" spans="1:20" x14ac:dyDescent="0.25">
      <c r="A139" s="10" t="str">
        <f>IF(COUNTRY_INFO!A139=0," ",COUNTRY_INFO!A139)</f>
        <v>Angola</v>
      </c>
      <c r="B139" s="10" t="str">
        <f>IF(COUNTRY_INFO!B139=0," ",COUNTRY_INFO!B139)</f>
        <v>MOXICO</v>
      </c>
      <c r="C139" s="10" t="str">
        <f>IF(COUNTRY_INFO!C139=0," ",COUNTRY_INFO!C139)</f>
        <v>LUCHAZES</v>
      </c>
      <c r="D139" s="11" t="str">
        <f>IF(COUNTRY_INFO!$T$9:$T$1000="MDA3 (IVM)", COUNTRY_INFO!$T$9:$T$1000, " ")</f>
        <v xml:space="preserve"> </v>
      </c>
      <c r="E139" s="127"/>
      <c r="F139" s="14"/>
      <c r="G139" s="14"/>
      <c r="H139" s="11">
        <f t="shared" si="37"/>
        <v>0</v>
      </c>
      <c r="I139" s="22"/>
      <c r="J139" s="22"/>
      <c r="K139" s="14">
        <f t="shared" si="38"/>
        <v>0</v>
      </c>
      <c r="L139" s="72"/>
      <c r="M139" s="72"/>
      <c r="N139" s="67">
        <f t="shared" si="39"/>
        <v>0</v>
      </c>
      <c r="O139" s="11">
        <f t="shared" si="40"/>
        <v>0</v>
      </c>
      <c r="P139" s="11">
        <f t="shared" si="41"/>
        <v>0</v>
      </c>
      <c r="Q139" s="11">
        <f t="shared" si="42"/>
        <v>0</v>
      </c>
      <c r="R139" s="68" t="str">
        <f t="shared" si="43"/>
        <v xml:space="preserve"> </v>
      </c>
      <c r="S139" s="68" t="str">
        <f t="shared" si="44"/>
        <v xml:space="preserve"> </v>
      </c>
      <c r="T139" s="68" t="str">
        <f t="shared" si="45"/>
        <v xml:space="preserve"> </v>
      </c>
    </row>
    <row r="140" spans="1:20" x14ac:dyDescent="0.25">
      <c r="A140" s="10" t="str">
        <f>IF(COUNTRY_INFO!A140=0," ",COUNTRY_INFO!A140)</f>
        <v>Angola</v>
      </c>
      <c r="B140" s="10" t="str">
        <f>IF(COUNTRY_INFO!B140=0," ",COUNTRY_INFO!B140)</f>
        <v>MOXICO</v>
      </c>
      <c r="C140" s="10" t="str">
        <f>IF(COUNTRY_INFO!C140=0," ",COUNTRY_INFO!C140)</f>
        <v>LUMBALA NGUIMBO</v>
      </c>
      <c r="D140" s="11" t="str">
        <f>IF(COUNTRY_INFO!$T$9:$T$1000="MDA3 (IVM)", COUNTRY_INFO!$T$9:$T$1000, " ")</f>
        <v xml:space="preserve"> </v>
      </c>
      <c r="E140" s="127"/>
      <c r="F140" s="14"/>
      <c r="G140" s="14"/>
      <c r="H140" s="11">
        <f t="shared" si="37"/>
        <v>0</v>
      </c>
      <c r="I140" s="22"/>
      <c r="J140" s="22"/>
      <c r="K140" s="14">
        <f t="shared" si="38"/>
        <v>0</v>
      </c>
      <c r="L140" s="72"/>
      <c r="M140" s="72"/>
      <c r="N140" s="67">
        <f t="shared" si="39"/>
        <v>0</v>
      </c>
      <c r="O140" s="11">
        <f t="shared" si="40"/>
        <v>0</v>
      </c>
      <c r="P140" s="11">
        <f t="shared" si="41"/>
        <v>0</v>
      </c>
      <c r="Q140" s="11">
        <f t="shared" si="42"/>
        <v>0</v>
      </c>
      <c r="R140" s="68" t="str">
        <f t="shared" si="43"/>
        <v xml:space="preserve"> </v>
      </c>
      <c r="S140" s="68" t="str">
        <f t="shared" si="44"/>
        <v xml:space="preserve"> </v>
      </c>
      <c r="T140" s="68" t="str">
        <f t="shared" si="45"/>
        <v xml:space="preserve"> </v>
      </c>
    </row>
    <row r="141" spans="1:20" x14ac:dyDescent="0.25">
      <c r="A141" s="10" t="str">
        <f>IF(COUNTRY_INFO!A141=0," ",COUNTRY_INFO!A141)</f>
        <v>Angola</v>
      </c>
      <c r="B141" s="10" t="str">
        <f>IF(COUNTRY_INFO!B141=0," ",COUNTRY_INFO!B141)</f>
        <v>MOXICO</v>
      </c>
      <c r="C141" s="10" t="str">
        <f>IF(COUNTRY_INFO!C141=0," ",COUNTRY_INFO!C141)</f>
        <v>CAMEIA</v>
      </c>
      <c r="D141" s="11" t="str">
        <f>IF(COUNTRY_INFO!$T$9:$T$1000="MDA3 (IVM)", COUNTRY_INFO!$T$9:$T$1000, " ")</f>
        <v xml:space="preserve"> </v>
      </c>
      <c r="E141" s="127"/>
      <c r="F141" s="14"/>
      <c r="G141" s="14"/>
      <c r="H141" s="11">
        <f t="shared" si="37"/>
        <v>0</v>
      </c>
      <c r="I141" s="22"/>
      <c r="J141" s="22"/>
      <c r="K141" s="14">
        <f t="shared" si="38"/>
        <v>0</v>
      </c>
      <c r="L141" s="72"/>
      <c r="M141" s="72"/>
      <c r="N141" s="67">
        <f t="shared" si="39"/>
        <v>0</v>
      </c>
      <c r="O141" s="11">
        <f t="shared" si="40"/>
        <v>0</v>
      </c>
      <c r="P141" s="11">
        <f t="shared" si="41"/>
        <v>0</v>
      </c>
      <c r="Q141" s="11">
        <f t="shared" si="42"/>
        <v>0</v>
      </c>
      <c r="R141" s="68" t="str">
        <f t="shared" si="43"/>
        <v xml:space="preserve"> </v>
      </c>
      <c r="S141" s="68" t="str">
        <f t="shared" si="44"/>
        <v xml:space="preserve"> </v>
      </c>
      <c r="T141" s="68" t="str">
        <f t="shared" si="45"/>
        <v xml:space="preserve"> </v>
      </c>
    </row>
    <row r="142" spans="1:20" x14ac:dyDescent="0.25">
      <c r="A142" s="10" t="str">
        <f>IF(COUNTRY_INFO!A142=0," ",COUNTRY_INFO!A142)</f>
        <v>Angola</v>
      </c>
      <c r="B142" s="10" t="str">
        <f>IF(COUNTRY_INFO!B142=0," ",COUNTRY_INFO!B142)</f>
        <v>MOXICO</v>
      </c>
      <c r="C142" s="10" t="str">
        <f>IF(COUNTRY_INFO!C142=0," ",COUNTRY_INFO!C142)</f>
        <v>LUENA</v>
      </c>
      <c r="D142" s="11" t="str">
        <f>IF(COUNTRY_INFO!$T$9:$T$1000="MDA3 (IVM)", COUNTRY_INFO!$T$9:$T$1000, " ")</f>
        <v xml:space="preserve"> </v>
      </c>
      <c r="E142" s="127"/>
      <c r="F142" s="14"/>
      <c r="G142" s="14"/>
      <c r="H142" s="11">
        <f t="shared" si="37"/>
        <v>0</v>
      </c>
      <c r="I142" s="22"/>
      <c r="J142" s="22"/>
      <c r="K142" s="14">
        <f t="shared" si="38"/>
        <v>0</v>
      </c>
      <c r="L142" s="72"/>
      <c r="M142" s="72"/>
      <c r="N142" s="67">
        <f t="shared" si="39"/>
        <v>0</v>
      </c>
      <c r="O142" s="11">
        <f t="shared" si="40"/>
        <v>0</v>
      </c>
      <c r="P142" s="11">
        <f t="shared" si="41"/>
        <v>0</v>
      </c>
      <c r="Q142" s="11">
        <f t="shared" si="42"/>
        <v>0</v>
      </c>
      <c r="R142" s="68" t="str">
        <f t="shared" si="43"/>
        <v xml:space="preserve"> </v>
      </c>
      <c r="S142" s="68" t="str">
        <f t="shared" si="44"/>
        <v xml:space="preserve"> </v>
      </c>
      <c r="T142" s="68" t="str">
        <f t="shared" si="45"/>
        <v xml:space="preserve"> </v>
      </c>
    </row>
    <row r="143" spans="1:20" x14ac:dyDescent="0.25">
      <c r="A143" s="10" t="str">
        <f>IF(COUNTRY_INFO!A143=0," ",COUNTRY_INFO!A143)</f>
        <v>Angola</v>
      </c>
      <c r="B143" s="10" t="str">
        <f>IF(COUNTRY_INFO!B143=0," ",COUNTRY_INFO!B143)</f>
        <v>NAMIBE</v>
      </c>
      <c r="C143" s="10" t="str">
        <f>IF(COUNTRY_INFO!C143=0," ",COUNTRY_INFO!C143)</f>
        <v>BIBALA</v>
      </c>
      <c r="D143" s="11" t="str">
        <f>IF(COUNTRY_INFO!$T$9:$T$1000="MDA3 (IVM)", COUNTRY_INFO!$T$9:$T$1000, " ")</f>
        <v xml:space="preserve"> </v>
      </c>
      <c r="E143" s="127"/>
      <c r="F143" s="14"/>
      <c r="G143" s="14"/>
      <c r="H143" s="11">
        <f t="shared" si="37"/>
        <v>0</v>
      </c>
      <c r="I143" s="22"/>
      <c r="J143" s="22"/>
      <c r="K143" s="14">
        <f t="shared" si="38"/>
        <v>0</v>
      </c>
      <c r="L143" s="72"/>
      <c r="M143" s="72"/>
      <c r="N143" s="67">
        <f t="shared" si="39"/>
        <v>0</v>
      </c>
      <c r="O143" s="11">
        <f t="shared" si="40"/>
        <v>0</v>
      </c>
      <c r="P143" s="11">
        <f t="shared" si="41"/>
        <v>0</v>
      </c>
      <c r="Q143" s="11">
        <f t="shared" si="42"/>
        <v>0</v>
      </c>
      <c r="R143" s="68" t="str">
        <f t="shared" si="43"/>
        <v xml:space="preserve"> </v>
      </c>
      <c r="S143" s="68" t="str">
        <f t="shared" si="44"/>
        <v xml:space="preserve"> </v>
      </c>
      <c r="T143" s="68" t="str">
        <f t="shared" si="45"/>
        <v xml:space="preserve"> </v>
      </c>
    </row>
    <row r="144" spans="1:20" x14ac:dyDescent="0.25">
      <c r="A144" s="10" t="str">
        <f>IF(COUNTRY_INFO!A144=0," ",COUNTRY_INFO!A144)</f>
        <v>Angola</v>
      </c>
      <c r="B144" s="10" t="str">
        <f>IF(COUNTRY_INFO!B144=0," ",COUNTRY_INFO!B144)</f>
        <v>NAMIBE</v>
      </c>
      <c r="C144" s="10" t="str">
        <f>IF(COUNTRY_INFO!C144=0," ",COUNTRY_INFO!C144)</f>
        <v>CAMUCUIO</v>
      </c>
      <c r="D144" s="11" t="str">
        <f>IF(COUNTRY_INFO!$T$9:$T$1000="MDA3 (IVM)", COUNTRY_INFO!$T$9:$T$1000, " ")</f>
        <v xml:space="preserve"> </v>
      </c>
      <c r="E144" s="127"/>
      <c r="F144" s="14"/>
      <c r="G144" s="14"/>
      <c r="H144" s="11">
        <f t="shared" si="37"/>
        <v>0</v>
      </c>
      <c r="I144" s="22"/>
      <c r="J144" s="22"/>
      <c r="K144" s="14">
        <f t="shared" si="38"/>
        <v>0</v>
      </c>
      <c r="L144" s="72"/>
      <c r="M144" s="72"/>
      <c r="N144" s="67">
        <f t="shared" si="39"/>
        <v>0</v>
      </c>
      <c r="O144" s="11">
        <f t="shared" si="40"/>
        <v>0</v>
      </c>
      <c r="P144" s="11">
        <f t="shared" si="41"/>
        <v>0</v>
      </c>
      <c r="Q144" s="11">
        <f t="shared" si="42"/>
        <v>0</v>
      </c>
      <c r="R144" s="68" t="str">
        <f t="shared" si="43"/>
        <v xml:space="preserve"> </v>
      </c>
      <c r="S144" s="68" t="str">
        <f t="shared" si="44"/>
        <v xml:space="preserve"> </v>
      </c>
      <c r="T144" s="68" t="str">
        <f t="shared" si="45"/>
        <v xml:space="preserve"> </v>
      </c>
    </row>
    <row r="145" spans="1:20" x14ac:dyDescent="0.25">
      <c r="A145" s="10" t="str">
        <f>IF(COUNTRY_INFO!A145=0," ",COUNTRY_INFO!A145)</f>
        <v>Angola</v>
      </c>
      <c r="B145" s="10" t="str">
        <f>IF(COUNTRY_INFO!B145=0," ",COUNTRY_INFO!B145)</f>
        <v>NAMIBE</v>
      </c>
      <c r="C145" s="10" t="str">
        <f>IF(COUNTRY_INFO!C145=0," ",COUNTRY_INFO!C145)</f>
        <v>NAMIBE</v>
      </c>
      <c r="D145" s="11" t="str">
        <f>IF(COUNTRY_INFO!$T$9:$T$1000="MDA3 (IVM)", COUNTRY_INFO!$T$9:$T$1000, " ")</f>
        <v xml:space="preserve"> </v>
      </c>
      <c r="E145" s="127"/>
      <c r="F145" s="14"/>
      <c r="G145" s="14"/>
      <c r="H145" s="11">
        <f t="shared" si="37"/>
        <v>0</v>
      </c>
      <c r="I145" s="22"/>
      <c r="J145" s="22"/>
      <c r="K145" s="14">
        <f t="shared" si="38"/>
        <v>0</v>
      </c>
      <c r="L145" s="72"/>
      <c r="M145" s="72"/>
      <c r="N145" s="67">
        <f t="shared" si="39"/>
        <v>0</v>
      </c>
      <c r="O145" s="11">
        <f t="shared" si="40"/>
        <v>0</v>
      </c>
      <c r="P145" s="11">
        <f t="shared" si="41"/>
        <v>0</v>
      </c>
      <c r="Q145" s="11">
        <f t="shared" si="42"/>
        <v>0</v>
      </c>
      <c r="R145" s="68" t="str">
        <f t="shared" si="43"/>
        <v xml:space="preserve"> </v>
      </c>
      <c r="S145" s="68" t="str">
        <f t="shared" si="44"/>
        <v xml:space="preserve"> </v>
      </c>
      <c r="T145" s="68" t="str">
        <f t="shared" si="45"/>
        <v xml:space="preserve"> </v>
      </c>
    </row>
    <row r="146" spans="1:20" x14ac:dyDescent="0.25">
      <c r="A146" s="10" t="str">
        <f>IF(COUNTRY_INFO!A146=0," ",COUNTRY_INFO!A146)</f>
        <v>Angola</v>
      </c>
      <c r="B146" s="10" t="str">
        <f>IF(COUNTRY_INFO!B146=0," ",COUNTRY_INFO!B146)</f>
        <v>NAMIBE</v>
      </c>
      <c r="C146" s="10" t="str">
        <f>IF(COUNTRY_INFO!C146=0," ",COUNTRY_INFO!C146)</f>
        <v>TOMBUA</v>
      </c>
      <c r="D146" s="11" t="str">
        <f>IF(COUNTRY_INFO!$T$9:$T$1000="MDA3 (IVM)", COUNTRY_INFO!$T$9:$T$1000, " ")</f>
        <v xml:space="preserve"> </v>
      </c>
      <c r="E146" s="127"/>
      <c r="F146" s="14"/>
      <c r="G146" s="14"/>
      <c r="H146" s="11">
        <f t="shared" si="37"/>
        <v>0</v>
      </c>
      <c r="I146" s="22"/>
      <c r="J146" s="22"/>
      <c r="K146" s="14">
        <f t="shared" si="38"/>
        <v>0</v>
      </c>
      <c r="L146" s="72"/>
      <c r="M146" s="72"/>
      <c r="N146" s="67">
        <f t="shared" si="39"/>
        <v>0</v>
      </c>
      <c r="O146" s="11">
        <f t="shared" si="40"/>
        <v>0</v>
      </c>
      <c r="P146" s="11">
        <f t="shared" si="41"/>
        <v>0</v>
      </c>
      <c r="Q146" s="11">
        <f t="shared" si="42"/>
        <v>0</v>
      </c>
      <c r="R146" s="68" t="str">
        <f t="shared" si="43"/>
        <v xml:space="preserve"> </v>
      </c>
      <c r="S146" s="68" t="str">
        <f t="shared" si="44"/>
        <v xml:space="preserve"> </v>
      </c>
      <c r="T146" s="68" t="str">
        <f t="shared" si="45"/>
        <v xml:space="preserve"> </v>
      </c>
    </row>
    <row r="147" spans="1:20" x14ac:dyDescent="0.25">
      <c r="A147" s="10" t="str">
        <f>IF(COUNTRY_INFO!A147=0," ",COUNTRY_INFO!A147)</f>
        <v>Angola</v>
      </c>
      <c r="B147" s="10" t="str">
        <f>IF(COUNTRY_INFO!B147=0," ",COUNTRY_INFO!B147)</f>
        <v>NAMIBE</v>
      </c>
      <c r="C147" s="10" t="str">
        <f>IF(COUNTRY_INFO!C147=0," ",COUNTRY_INFO!C147)</f>
        <v>VIREI</v>
      </c>
      <c r="D147" s="11" t="str">
        <f>IF(COUNTRY_INFO!$T$9:$T$1000="MDA3 (IVM)", COUNTRY_INFO!$T$9:$T$1000, " ")</f>
        <v xml:space="preserve"> </v>
      </c>
      <c r="E147" s="127"/>
      <c r="F147" s="14"/>
      <c r="G147" s="14"/>
      <c r="H147" s="11">
        <f t="shared" si="37"/>
        <v>0</v>
      </c>
      <c r="I147" s="22"/>
      <c r="J147" s="22"/>
      <c r="K147" s="14">
        <f t="shared" si="38"/>
        <v>0</v>
      </c>
      <c r="L147" s="72"/>
      <c r="M147" s="72"/>
      <c r="N147" s="67">
        <f t="shared" si="39"/>
        <v>0</v>
      </c>
      <c r="O147" s="11">
        <f t="shared" si="40"/>
        <v>0</v>
      </c>
      <c r="P147" s="11">
        <f t="shared" si="41"/>
        <v>0</v>
      </c>
      <c r="Q147" s="11">
        <f t="shared" si="42"/>
        <v>0</v>
      </c>
      <c r="R147" s="68" t="str">
        <f t="shared" si="43"/>
        <v xml:space="preserve"> </v>
      </c>
      <c r="S147" s="68" t="str">
        <f t="shared" si="44"/>
        <v xml:space="preserve"> </v>
      </c>
      <c r="T147" s="68" t="str">
        <f t="shared" si="45"/>
        <v xml:space="preserve"> </v>
      </c>
    </row>
    <row r="148" spans="1:20" x14ac:dyDescent="0.25">
      <c r="A148" s="10" t="str">
        <f>IF(COUNTRY_INFO!A148=0," ",COUNTRY_INFO!A148)</f>
        <v>Angola</v>
      </c>
      <c r="B148" s="10" t="str">
        <f>IF(COUNTRY_INFO!B148=0," ",COUNTRY_INFO!B148)</f>
        <v>UIGE</v>
      </c>
      <c r="C148" s="10" t="str">
        <f>IF(COUNTRY_INFO!C148=0," ",COUNTRY_INFO!C148)</f>
        <v>AMBUILA</v>
      </c>
      <c r="D148" s="11" t="str">
        <f>IF(COUNTRY_INFO!$T$9:$T$1000="MDA3 (IVM)", COUNTRY_INFO!$T$9:$T$1000, " ")</f>
        <v xml:space="preserve"> </v>
      </c>
      <c r="E148" s="127"/>
      <c r="F148" s="14"/>
      <c r="G148" s="14"/>
      <c r="H148" s="11">
        <f t="shared" si="37"/>
        <v>0</v>
      </c>
      <c r="I148" s="22"/>
      <c r="J148" s="22"/>
      <c r="K148" s="14">
        <f t="shared" si="38"/>
        <v>0</v>
      </c>
      <c r="L148" s="72"/>
      <c r="M148" s="72"/>
      <c r="N148" s="67">
        <f t="shared" si="39"/>
        <v>0</v>
      </c>
      <c r="O148" s="11">
        <f t="shared" si="40"/>
        <v>0</v>
      </c>
      <c r="P148" s="11">
        <f t="shared" si="41"/>
        <v>0</v>
      </c>
      <c r="Q148" s="11">
        <f t="shared" si="42"/>
        <v>0</v>
      </c>
      <c r="R148" s="68" t="str">
        <f t="shared" si="43"/>
        <v xml:space="preserve"> </v>
      </c>
      <c r="S148" s="68" t="str">
        <f t="shared" si="44"/>
        <v xml:space="preserve"> </v>
      </c>
      <c r="T148" s="68" t="str">
        <f t="shared" si="45"/>
        <v xml:space="preserve"> </v>
      </c>
    </row>
    <row r="149" spans="1:20" x14ac:dyDescent="0.25">
      <c r="A149" s="10" t="str">
        <f>IF(COUNTRY_INFO!A149=0," ",COUNTRY_INFO!A149)</f>
        <v>Angola</v>
      </c>
      <c r="B149" s="10" t="str">
        <f>IF(COUNTRY_INFO!B149=0," ",COUNTRY_INFO!B149)</f>
        <v>UIGE</v>
      </c>
      <c r="C149" s="10" t="str">
        <f>IF(COUNTRY_INFO!C149=0," ",COUNTRY_INFO!C149)</f>
        <v>BEMBE</v>
      </c>
      <c r="D149" s="11" t="str">
        <f>IF(COUNTRY_INFO!$T$9:$T$1000="MDA3 (IVM)", COUNTRY_INFO!$T$9:$T$1000, " ")</f>
        <v xml:space="preserve"> </v>
      </c>
      <c r="E149" s="127"/>
      <c r="F149" s="14"/>
      <c r="G149" s="14"/>
      <c r="H149" s="11">
        <f t="shared" si="37"/>
        <v>0</v>
      </c>
      <c r="I149" s="22"/>
      <c r="J149" s="22"/>
      <c r="K149" s="14">
        <f t="shared" si="38"/>
        <v>0</v>
      </c>
      <c r="L149" s="72"/>
      <c r="M149" s="72"/>
      <c r="N149" s="67">
        <f t="shared" si="39"/>
        <v>0</v>
      </c>
      <c r="O149" s="11">
        <f t="shared" si="40"/>
        <v>0</v>
      </c>
      <c r="P149" s="11">
        <f t="shared" si="41"/>
        <v>0</v>
      </c>
      <c r="Q149" s="11">
        <f t="shared" si="42"/>
        <v>0</v>
      </c>
      <c r="R149" s="68" t="str">
        <f t="shared" si="43"/>
        <v xml:space="preserve"> </v>
      </c>
      <c r="S149" s="68" t="str">
        <f t="shared" si="44"/>
        <v xml:space="preserve"> </v>
      </c>
      <c r="T149" s="68" t="str">
        <f t="shared" si="45"/>
        <v xml:space="preserve"> </v>
      </c>
    </row>
    <row r="150" spans="1:20" x14ac:dyDescent="0.25">
      <c r="A150" s="10" t="str">
        <f>IF(COUNTRY_INFO!A150=0," ",COUNTRY_INFO!A150)</f>
        <v>Angola</v>
      </c>
      <c r="B150" s="10" t="str">
        <f>IF(COUNTRY_INFO!B150=0," ",COUNTRY_INFO!B150)</f>
        <v>UIGE</v>
      </c>
      <c r="C150" s="10" t="str">
        <f>IF(COUNTRY_INFO!C150=0," ",COUNTRY_INFO!C150)</f>
        <v>BUENGAS</v>
      </c>
      <c r="D150" s="11" t="str">
        <f>IF(COUNTRY_INFO!$T$9:$T$1000="MDA3 (IVM)", COUNTRY_INFO!$T$9:$T$1000, " ")</f>
        <v xml:space="preserve"> </v>
      </c>
      <c r="E150" s="127"/>
      <c r="F150" s="14"/>
      <c r="G150" s="14"/>
      <c r="H150" s="11">
        <f t="shared" si="37"/>
        <v>0</v>
      </c>
      <c r="I150" s="22"/>
      <c r="J150" s="22"/>
      <c r="K150" s="14">
        <f t="shared" si="38"/>
        <v>0</v>
      </c>
      <c r="L150" s="72"/>
      <c r="M150" s="72"/>
      <c r="N150" s="67">
        <f t="shared" si="39"/>
        <v>0</v>
      </c>
      <c r="O150" s="11">
        <f t="shared" si="40"/>
        <v>0</v>
      </c>
      <c r="P150" s="11">
        <f t="shared" si="41"/>
        <v>0</v>
      </c>
      <c r="Q150" s="11">
        <f t="shared" si="42"/>
        <v>0</v>
      </c>
      <c r="R150" s="68" t="str">
        <f t="shared" si="43"/>
        <v xml:space="preserve"> </v>
      </c>
      <c r="S150" s="68" t="str">
        <f t="shared" si="44"/>
        <v xml:space="preserve"> </v>
      </c>
      <c r="T150" s="68" t="str">
        <f t="shared" si="45"/>
        <v xml:space="preserve"> </v>
      </c>
    </row>
    <row r="151" spans="1:20" x14ac:dyDescent="0.25">
      <c r="A151" s="10" t="str">
        <f>IF(COUNTRY_INFO!A151=0," ",COUNTRY_INFO!A151)</f>
        <v>Angola</v>
      </c>
      <c r="B151" s="10" t="str">
        <f>IF(COUNTRY_INFO!B151=0," ",COUNTRY_INFO!B151)</f>
        <v>UIGE</v>
      </c>
      <c r="C151" s="10" t="str">
        <f>IF(COUNTRY_INFO!C151=0," ",COUNTRY_INFO!C151)</f>
        <v>BUNGO</v>
      </c>
      <c r="D151" s="11" t="str">
        <f>IF(COUNTRY_INFO!$T$9:$T$1000="MDA3 (IVM)", COUNTRY_INFO!$T$9:$T$1000, " ")</f>
        <v xml:space="preserve"> </v>
      </c>
      <c r="E151" s="127"/>
      <c r="F151" s="14"/>
      <c r="G151" s="14"/>
      <c r="H151" s="11">
        <f t="shared" si="37"/>
        <v>0</v>
      </c>
      <c r="I151" s="22"/>
      <c r="J151" s="22"/>
      <c r="K151" s="14">
        <f t="shared" si="38"/>
        <v>0</v>
      </c>
      <c r="L151" s="72"/>
      <c r="M151" s="72"/>
      <c r="N151" s="67">
        <f t="shared" si="39"/>
        <v>0</v>
      </c>
      <c r="O151" s="11">
        <f t="shared" si="40"/>
        <v>0</v>
      </c>
      <c r="P151" s="11">
        <f t="shared" si="41"/>
        <v>0</v>
      </c>
      <c r="Q151" s="11">
        <f t="shared" si="42"/>
        <v>0</v>
      </c>
      <c r="R151" s="68" t="str">
        <f t="shared" si="43"/>
        <v xml:space="preserve"> </v>
      </c>
      <c r="S151" s="68" t="str">
        <f t="shared" si="44"/>
        <v xml:space="preserve"> </v>
      </c>
      <c r="T151" s="68" t="str">
        <f t="shared" si="45"/>
        <v xml:space="preserve"> </v>
      </c>
    </row>
    <row r="152" spans="1:20" x14ac:dyDescent="0.25">
      <c r="A152" s="10" t="str">
        <f>IF(COUNTRY_INFO!A152=0," ",COUNTRY_INFO!A152)</f>
        <v>Angola</v>
      </c>
      <c r="B152" s="10" t="str">
        <f>IF(COUNTRY_INFO!B152=0," ",COUNTRY_INFO!B152)</f>
        <v>UIGE</v>
      </c>
      <c r="C152" s="10" t="str">
        <f>IF(COUNTRY_INFO!C152=0," ",COUNTRY_INFO!C152)</f>
        <v>CANGOLA</v>
      </c>
      <c r="D152" s="11" t="str">
        <f>IF(COUNTRY_INFO!$T$9:$T$1000="MDA3 (IVM)", COUNTRY_INFO!$T$9:$T$1000, " ")</f>
        <v xml:space="preserve"> </v>
      </c>
      <c r="E152" s="127"/>
      <c r="F152" s="14"/>
      <c r="G152" s="14"/>
      <c r="H152" s="11">
        <f t="shared" si="37"/>
        <v>0</v>
      </c>
      <c r="I152" s="22"/>
      <c r="J152" s="22"/>
      <c r="K152" s="14">
        <f t="shared" si="38"/>
        <v>0</v>
      </c>
      <c r="L152" s="72"/>
      <c r="M152" s="72"/>
      <c r="N152" s="67">
        <f t="shared" si="39"/>
        <v>0</v>
      </c>
      <c r="O152" s="11">
        <f t="shared" si="40"/>
        <v>0</v>
      </c>
      <c r="P152" s="11">
        <f t="shared" si="41"/>
        <v>0</v>
      </c>
      <c r="Q152" s="11">
        <f t="shared" si="42"/>
        <v>0</v>
      </c>
      <c r="R152" s="68" t="str">
        <f t="shared" si="43"/>
        <v xml:space="preserve"> </v>
      </c>
      <c r="S152" s="68" t="str">
        <f t="shared" si="44"/>
        <v xml:space="preserve"> </v>
      </c>
      <c r="T152" s="68" t="str">
        <f t="shared" si="45"/>
        <v xml:space="preserve"> </v>
      </c>
    </row>
    <row r="153" spans="1:20" x14ac:dyDescent="0.25">
      <c r="A153" s="10" t="str">
        <f>IF(COUNTRY_INFO!A153=0," ",COUNTRY_INFO!A153)</f>
        <v>Angola</v>
      </c>
      <c r="B153" s="10" t="str">
        <f>IF(COUNTRY_INFO!B153=0," ",COUNTRY_INFO!B153)</f>
        <v>UIGE</v>
      </c>
      <c r="C153" s="10" t="str">
        <f>IF(COUNTRY_INFO!C153=0," ",COUNTRY_INFO!C153)</f>
        <v>DAMBA</v>
      </c>
      <c r="D153" s="11" t="str">
        <f>IF(COUNTRY_INFO!$T$9:$T$1000="MDA3 (IVM)", COUNTRY_INFO!$T$9:$T$1000, " ")</f>
        <v xml:space="preserve"> </v>
      </c>
      <c r="E153" s="127"/>
      <c r="F153" s="14"/>
      <c r="G153" s="14"/>
      <c r="H153" s="11">
        <f t="shared" si="37"/>
        <v>0</v>
      </c>
      <c r="I153" s="22"/>
      <c r="J153" s="22"/>
      <c r="K153" s="14">
        <f t="shared" si="38"/>
        <v>0</v>
      </c>
      <c r="L153" s="72"/>
      <c r="M153" s="72"/>
      <c r="N153" s="67">
        <f t="shared" si="39"/>
        <v>0</v>
      </c>
      <c r="O153" s="11">
        <f t="shared" si="40"/>
        <v>0</v>
      </c>
      <c r="P153" s="11">
        <f t="shared" si="41"/>
        <v>0</v>
      </c>
      <c r="Q153" s="11">
        <f t="shared" si="42"/>
        <v>0</v>
      </c>
      <c r="R153" s="68" t="str">
        <f t="shared" si="43"/>
        <v xml:space="preserve"> </v>
      </c>
      <c r="S153" s="68" t="str">
        <f t="shared" si="44"/>
        <v xml:space="preserve"> </v>
      </c>
      <c r="T153" s="68" t="str">
        <f t="shared" si="45"/>
        <v xml:space="preserve"> </v>
      </c>
    </row>
    <row r="154" spans="1:20" x14ac:dyDescent="0.25">
      <c r="A154" s="10" t="str">
        <f>IF(COUNTRY_INFO!A154=0," ",COUNTRY_INFO!A154)</f>
        <v>Angola</v>
      </c>
      <c r="B154" s="10" t="str">
        <f>IF(COUNTRY_INFO!B154=0," ",COUNTRY_INFO!B154)</f>
        <v>UIGE</v>
      </c>
      <c r="C154" s="10" t="str">
        <f>IF(COUNTRY_INFO!C154=0," ",COUNTRY_INFO!C154)</f>
        <v>MAQUELA DO ZOMBO</v>
      </c>
      <c r="D154" s="11" t="str">
        <f>IF(COUNTRY_INFO!$T$9:$T$1000="MDA3 (IVM)", COUNTRY_INFO!$T$9:$T$1000, " ")</f>
        <v xml:space="preserve"> </v>
      </c>
      <c r="E154" s="127"/>
      <c r="F154" s="14"/>
      <c r="G154" s="14"/>
      <c r="H154" s="11">
        <f t="shared" si="37"/>
        <v>0</v>
      </c>
      <c r="I154" s="22"/>
      <c r="J154" s="22"/>
      <c r="K154" s="14">
        <f t="shared" si="38"/>
        <v>0</v>
      </c>
      <c r="L154" s="72"/>
      <c r="M154" s="72"/>
      <c r="N154" s="67">
        <f t="shared" si="39"/>
        <v>0</v>
      </c>
      <c r="O154" s="11">
        <f t="shared" si="40"/>
        <v>0</v>
      </c>
      <c r="P154" s="11">
        <f t="shared" si="41"/>
        <v>0</v>
      </c>
      <c r="Q154" s="11">
        <f t="shared" si="42"/>
        <v>0</v>
      </c>
      <c r="R154" s="68" t="str">
        <f t="shared" si="43"/>
        <v xml:space="preserve"> </v>
      </c>
      <c r="S154" s="68" t="str">
        <f t="shared" si="44"/>
        <v xml:space="preserve"> </v>
      </c>
      <c r="T154" s="68" t="str">
        <f t="shared" si="45"/>
        <v xml:space="preserve"> </v>
      </c>
    </row>
    <row r="155" spans="1:20" x14ac:dyDescent="0.25">
      <c r="A155" s="10" t="str">
        <f>IF(COUNTRY_INFO!A155=0," ",COUNTRY_INFO!A155)</f>
        <v>Angola</v>
      </c>
      <c r="B155" s="10" t="str">
        <f>IF(COUNTRY_INFO!B155=0," ",COUNTRY_INFO!B155)</f>
        <v>UIGE</v>
      </c>
      <c r="C155" s="10" t="str">
        <f>IF(COUNTRY_INFO!C155=0," ",COUNTRY_INFO!C155)</f>
        <v>MILUNGA</v>
      </c>
      <c r="D155" s="11" t="str">
        <f>IF(COUNTRY_INFO!$T$9:$T$1000="MDA3 (IVM)", COUNTRY_INFO!$T$9:$T$1000, " ")</f>
        <v xml:space="preserve"> </v>
      </c>
      <c r="E155" s="127"/>
      <c r="F155" s="14"/>
      <c r="G155" s="14"/>
      <c r="H155" s="11">
        <f t="shared" si="37"/>
        <v>0</v>
      </c>
      <c r="I155" s="22"/>
      <c r="J155" s="22"/>
      <c r="K155" s="14">
        <f t="shared" si="38"/>
        <v>0</v>
      </c>
      <c r="L155" s="72"/>
      <c r="M155" s="72"/>
      <c r="N155" s="67">
        <f t="shared" si="39"/>
        <v>0</v>
      </c>
      <c r="O155" s="11">
        <f t="shared" si="40"/>
        <v>0</v>
      </c>
      <c r="P155" s="11">
        <f t="shared" si="41"/>
        <v>0</v>
      </c>
      <c r="Q155" s="11">
        <f t="shared" si="42"/>
        <v>0</v>
      </c>
      <c r="R155" s="68" t="str">
        <f t="shared" si="43"/>
        <v xml:space="preserve"> </v>
      </c>
      <c r="S155" s="68" t="str">
        <f t="shared" si="44"/>
        <v xml:space="preserve"> </v>
      </c>
      <c r="T155" s="68" t="str">
        <f t="shared" si="45"/>
        <v xml:space="preserve"> </v>
      </c>
    </row>
    <row r="156" spans="1:20" x14ac:dyDescent="0.25">
      <c r="A156" s="10" t="str">
        <f>IF(COUNTRY_INFO!A156=0," ",COUNTRY_INFO!A156)</f>
        <v>Angola</v>
      </c>
      <c r="B156" s="10" t="str">
        <f>IF(COUNTRY_INFO!B156=0," ",COUNTRY_INFO!B156)</f>
        <v>UIGE</v>
      </c>
      <c r="C156" s="10" t="str">
        <f>IF(COUNTRY_INFO!C156=0," ",COUNTRY_INFO!C156)</f>
        <v>MUCABA</v>
      </c>
      <c r="D156" s="11" t="str">
        <f>IF(COUNTRY_INFO!$T$9:$T$1000="MDA3 (IVM)", COUNTRY_INFO!$T$9:$T$1000, " ")</f>
        <v xml:space="preserve"> </v>
      </c>
      <c r="E156" s="127"/>
      <c r="F156" s="14"/>
      <c r="G156" s="14"/>
      <c r="H156" s="11">
        <f t="shared" si="37"/>
        <v>0</v>
      </c>
      <c r="I156" s="22"/>
      <c r="J156" s="22"/>
      <c r="K156" s="14">
        <f t="shared" si="38"/>
        <v>0</v>
      </c>
      <c r="L156" s="72"/>
      <c r="M156" s="72"/>
      <c r="N156" s="67">
        <f t="shared" si="39"/>
        <v>0</v>
      </c>
      <c r="O156" s="11">
        <f t="shared" si="40"/>
        <v>0</v>
      </c>
      <c r="P156" s="11">
        <f t="shared" si="41"/>
        <v>0</v>
      </c>
      <c r="Q156" s="11">
        <f t="shared" si="42"/>
        <v>0</v>
      </c>
      <c r="R156" s="68" t="str">
        <f t="shared" si="43"/>
        <v xml:space="preserve"> </v>
      </c>
      <c r="S156" s="68" t="str">
        <f t="shared" si="44"/>
        <v xml:space="preserve"> </v>
      </c>
      <c r="T156" s="68" t="str">
        <f t="shared" si="45"/>
        <v xml:space="preserve"> </v>
      </c>
    </row>
    <row r="157" spans="1:20" x14ac:dyDescent="0.25">
      <c r="A157" s="10" t="str">
        <f>IF(COUNTRY_INFO!A157=0," ",COUNTRY_INFO!A157)</f>
        <v>Angola</v>
      </c>
      <c r="B157" s="10" t="str">
        <f>IF(COUNTRY_INFO!B157=0," ",COUNTRY_INFO!B157)</f>
        <v>UIGE</v>
      </c>
      <c r="C157" s="10" t="str">
        <f>IF(COUNTRY_INFO!C157=0," ",COUNTRY_INFO!C157)</f>
        <v>NEGAGE</v>
      </c>
      <c r="D157" s="11" t="str">
        <f>IF(COUNTRY_INFO!$T$9:$T$1000="MDA3 (IVM)", COUNTRY_INFO!$T$9:$T$1000, " ")</f>
        <v xml:space="preserve"> </v>
      </c>
      <c r="E157" s="127"/>
      <c r="F157" s="14"/>
      <c r="G157" s="14"/>
      <c r="H157" s="11">
        <f t="shared" si="37"/>
        <v>0</v>
      </c>
      <c r="I157" s="22"/>
      <c r="J157" s="22"/>
      <c r="K157" s="14">
        <f t="shared" si="38"/>
        <v>0</v>
      </c>
      <c r="L157" s="72"/>
      <c r="M157" s="72"/>
      <c r="N157" s="67">
        <f t="shared" si="39"/>
        <v>0</v>
      </c>
      <c r="O157" s="11">
        <f t="shared" si="40"/>
        <v>0</v>
      </c>
      <c r="P157" s="11">
        <f t="shared" si="41"/>
        <v>0</v>
      </c>
      <c r="Q157" s="11">
        <f t="shared" si="42"/>
        <v>0</v>
      </c>
      <c r="R157" s="68" t="str">
        <f t="shared" si="43"/>
        <v xml:space="preserve"> </v>
      </c>
      <c r="S157" s="68" t="str">
        <f t="shared" si="44"/>
        <v xml:space="preserve"> </v>
      </c>
      <c r="T157" s="68" t="str">
        <f t="shared" si="45"/>
        <v xml:space="preserve"> </v>
      </c>
    </row>
    <row r="158" spans="1:20" x14ac:dyDescent="0.25">
      <c r="A158" s="10" t="str">
        <f>IF(COUNTRY_INFO!A158=0," ",COUNTRY_INFO!A158)</f>
        <v>Angola</v>
      </c>
      <c r="B158" s="10" t="str">
        <f>IF(COUNTRY_INFO!B158=0," ",COUNTRY_INFO!B158)</f>
        <v>UIGE</v>
      </c>
      <c r="C158" s="10" t="str">
        <f>IF(COUNTRY_INFO!C158=0," ",COUNTRY_INFO!C158)</f>
        <v>PURI</v>
      </c>
      <c r="D158" s="11" t="str">
        <f>IF(COUNTRY_INFO!$T$9:$T$1000="MDA3 (IVM)", COUNTRY_INFO!$T$9:$T$1000, " ")</f>
        <v xml:space="preserve"> </v>
      </c>
      <c r="E158" s="127"/>
      <c r="F158" s="14"/>
      <c r="G158" s="14"/>
      <c r="H158" s="11">
        <f t="shared" si="37"/>
        <v>0</v>
      </c>
      <c r="I158" s="22"/>
      <c r="J158" s="22"/>
      <c r="K158" s="14">
        <f t="shared" si="38"/>
        <v>0</v>
      </c>
      <c r="L158" s="72"/>
      <c r="M158" s="72"/>
      <c r="N158" s="67">
        <f t="shared" si="39"/>
        <v>0</v>
      </c>
      <c r="O158" s="11">
        <f t="shared" si="40"/>
        <v>0</v>
      </c>
      <c r="P158" s="11">
        <f t="shared" si="41"/>
        <v>0</v>
      </c>
      <c r="Q158" s="11">
        <f t="shared" si="42"/>
        <v>0</v>
      </c>
      <c r="R158" s="68" t="str">
        <f t="shared" si="43"/>
        <v xml:space="preserve"> </v>
      </c>
      <c r="S158" s="68" t="str">
        <f t="shared" si="44"/>
        <v xml:space="preserve"> </v>
      </c>
      <c r="T158" s="68" t="str">
        <f t="shared" si="45"/>
        <v xml:space="preserve"> </v>
      </c>
    </row>
    <row r="159" spans="1:20" x14ac:dyDescent="0.25">
      <c r="A159" s="10" t="str">
        <f>IF(COUNTRY_INFO!A159=0," ",COUNTRY_INFO!A159)</f>
        <v>Angola</v>
      </c>
      <c r="B159" s="10" t="str">
        <f>IF(COUNTRY_INFO!B159=0," ",COUNTRY_INFO!B159)</f>
        <v>UIGE</v>
      </c>
      <c r="C159" s="10" t="str">
        <f>IF(COUNTRY_INFO!C159=0," ",COUNTRY_INFO!C159)</f>
        <v>QUIMBELE</v>
      </c>
      <c r="D159" s="11" t="str">
        <f>IF(COUNTRY_INFO!$T$9:$T$1000="MDA3 (IVM)", COUNTRY_INFO!$T$9:$T$1000, " ")</f>
        <v xml:space="preserve"> </v>
      </c>
      <c r="E159" s="127"/>
      <c r="F159" s="14"/>
      <c r="G159" s="14"/>
      <c r="H159" s="11">
        <f t="shared" si="37"/>
        <v>0</v>
      </c>
      <c r="I159" s="22"/>
      <c r="J159" s="22"/>
      <c r="K159" s="14">
        <f t="shared" si="38"/>
        <v>0</v>
      </c>
      <c r="L159" s="72"/>
      <c r="M159" s="72"/>
      <c r="N159" s="67">
        <f t="shared" si="39"/>
        <v>0</v>
      </c>
      <c r="O159" s="11">
        <f t="shared" si="40"/>
        <v>0</v>
      </c>
      <c r="P159" s="11">
        <f t="shared" si="41"/>
        <v>0</v>
      </c>
      <c r="Q159" s="11">
        <f t="shared" si="42"/>
        <v>0</v>
      </c>
      <c r="R159" s="68" t="str">
        <f t="shared" si="43"/>
        <v xml:space="preserve"> </v>
      </c>
      <c r="S159" s="68" t="str">
        <f t="shared" si="44"/>
        <v xml:space="preserve"> </v>
      </c>
      <c r="T159" s="68" t="str">
        <f t="shared" si="45"/>
        <v xml:space="preserve"> </v>
      </c>
    </row>
    <row r="160" spans="1:20" x14ac:dyDescent="0.25">
      <c r="A160" s="10" t="str">
        <f>IF(COUNTRY_INFO!A160=0," ",COUNTRY_INFO!A160)</f>
        <v>Angola</v>
      </c>
      <c r="B160" s="10" t="str">
        <f>IF(COUNTRY_INFO!B160=0," ",COUNTRY_INFO!B160)</f>
        <v>UIGE</v>
      </c>
      <c r="C160" s="10" t="str">
        <f>IF(COUNTRY_INFO!C160=0," ",COUNTRY_INFO!C160)</f>
        <v>QUITEXE</v>
      </c>
      <c r="D160" s="11" t="str">
        <f>IF(COUNTRY_INFO!$T$9:$T$1000="MDA3 (IVM)", COUNTRY_INFO!$T$9:$T$1000, " ")</f>
        <v xml:space="preserve"> </v>
      </c>
      <c r="E160" s="127"/>
      <c r="F160" s="14"/>
      <c r="G160" s="14"/>
      <c r="H160" s="11">
        <f t="shared" si="37"/>
        <v>0</v>
      </c>
      <c r="I160" s="22"/>
      <c r="J160" s="22"/>
      <c r="K160" s="14">
        <f t="shared" si="38"/>
        <v>0</v>
      </c>
      <c r="L160" s="72"/>
      <c r="M160" s="72"/>
      <c r="N160" s="67">
        <f t="shared" si="39"/>
        <v>0</v>
      </c>
      <c r="O160" s="11">
        <f t="shared" si="40"/>
        <v>0</v>
      </c>
      <c r="P160" s="11">
        <f t="shared" si="41"/>
        <v>0</v>
      </c>
      <c r="Q160" s="11">
        <f t="shared" si="42"/>
        <v>0</v>
      </c>
      <c r="R160" s="68" t="str">
        <f t="shared" si="43"/>
        <v xml:space="preserve"> </v>
      </c>
      <c r="S160" s="68" t="str">
        <f t="shared" si="44"/>
        <v xml:space="preserve"> </v>
      </c>
      <c r="T160" s="68" t="str">
        <f t="shared" si="45"/>
        <v xml:space="preserve"> </v>
      </c>
    </row>
    <row r="161" spans="1:20" x14ac:dyDescent="0.25">
      <c r="A161" s="10" t="str">
        <f>IF(COUNTRY_INFO!A161=0," ",COUNTRY_INFO!A161)</f>
        <v>Angola</v>
      </c>
      <c r="B161" s="10" t="str">
        <f>IF(COUNTRY_INFO!B161=0," ",COUNTRY_INFO!B161)</f>
        <v>UIGE</v>
      </c>
      <c r="C161" s="10" t="str">
        <f>IF(COUNTRY_INFO!C161=0," ",COUNTRY_INFO!C161)</f>
        <v>SANZA POMBO</v>
      </c>
      <c r="D161" s="11" t="str">
        <f>IF(COUNTRY_INFO!$T$9:$T$1000="MDA3 (IVM)", COUNTRY_INFO!$T$9:$T$1000, " ")</f>
        <v xml:space="preserve"> </v>
      </c>
      <c r="E161" s="127"/>
      <c r="F161" s="14"/>
      <c r="G161" s="14"/>
      <c r="H161" s="11">
        <f t="shared" si="37"/>
        <v>0</v>
      </c>
      <c r="I161" s="22"/>
      <c r="J161" s="22"/>
      <c r="K161" s="14">
        <f t="shared" si="38"/>
        <v>0</v>
      </c>
      <c r="L161" s="72"/>
      <c r="M161" s="72"/>
      <c r="N161" s="67">
        <f t="shared" si="39"/>
        <v>0</v>
      </c>
      <c r="O161" s="11">
        <f t="shared" si="40"/>
        <v>0</v>
      </c>
      <c r="P161" s="11">
        <f t="shared" si="41"/>
        <v>0</v>
      </c>
      <c r="Q161" s="11">
        <f t="shared" si="42"/>
        <v>0</v>
      </c>
      <c r="R161" s="68" t="str">
        <f t="shared" si="43"/>
        <v xml:space="preserve"> </v>
      </c>
      <c r="S161" s="68" t="str">
        <f t="shared" si="44"/>
        <v xml:space="preserve"> </v>
      </c>
      <c r="T161" s="68" t="str">
        <f t="shared" si="45"/>
        <v xml:space="preserve"> </v>
      </c>
    </row>
    <row r="162" spans="1:20" x14ac:dyDescent="0.25">
      <c r="A162" s="10" t="str">
        <f>IF(COUNTRY_INFO!A162=0," ",COUNTRY_INFO!A162)</f>
        <v>Angola</v>
      </c>
      <c r="B162" s="10" t="str">
        <f>IF(COUNTRY_INFO!B162=0," ",COUNTRY_INFO!B162)</f>
        <v>UIGE</v>
      </c>
      <c r="C162" s="10" t="str">
        <f>IF(COUNTRY_INFO!C162=0," ",COUNTRY_INFO!C162)</f>
        <v>SONGO</v>
      </c>
      <c r="D162" s="11" t="str">
        <f>IF(COUNTRY_INFO!$T$9:$T$1000="MDA3 (IVM)", COUNTRY_INFO!$T$9:$T$1000, " ")</f>
        <v xml:space="preserve"> </v>
      </c>
      <c r="E162" s="127"/>
      <c r="F162" s="14"/>
      <c r="G162" s="14"/>
      <c r="H162" s="11">
        <f t="shared" si="37"/>
        <v>0</v>
      </c>
      <c r="I162" s="22"/>
      <c r="J162" s="22"/>
      <c r="K162" s="14">
        <f t="shared" si="38"/>
        <v>0</v>
      </c>
      <c r="L162" s="72"/>
      <c r="M162" s="72"/>
      <c r="N162" s="67">
        <f t="shared" si="39"/>
        <v>0</v>
      </c>
      <c r="O162" s="11">
        <f t="shared" si="40"/>
        <v>0</v>
      </c>
      <c r="P162" s="11">
        <f t="shared" si="41"/>
        <v>0</v>
      </c>
      <c r="Q162" s="11">
        <f t="shared" si="42"/>
        <v>0</v>
      </c>
      <c r="R162" s="68" t="str">
        <f t="shared" si="43"/>
        <v xml:space="preserve"> </v>
      </c>
      <c r="S162" s="68" t="str">
        <f t="shared" si="44"/>
        <v xml:space="preserve"> </v>
      </c>
      <c r="T162" s="68" t="str">
        <f t="shared" si="45"/>
        <v xml:space="preserve"> </v>
      </c>
    </row>
    <row r="163" spans="1:20" x14ac:dyDescent="0.25">
      <c r="A163" s="10" t="str">
        <f>IF(COUNTRY_INFO!A163=0," ",COUNTRY_INFO!A163)</f>
        <v>Angola</v>
      </c>
      <c r="B163" s="10" t="str">
        <f>IF(COUNTRY_INFO!B163=0," ",COUNTRY_INFO!B163)</f>
        <v>UIGE</v>
      </c>
      <c r="C163" s="10" t="str">
        <f>IF(COUNTRY_INFO!C163=0," ",COUNTRY_INFO!C163)</f>
        <v>UIGE</v>
      </c>
      <c r="D163" s="11" t="str">
        <f>IF(COUNTRY_INFO!$T$9:$T$1000="MDA3 (IVM)", COUNTRY_INFO!$T$9:$T$1000, " ")</f>
        <v xml:space="preserve"> </v>
      </c>
      <c r="E163" s="127"/>
      <c r="F163" s="14"/>
      <c r="G163" s="14"/>
      <c r="H163" s="11">
        <f t="shared" si="37"/>
        <v>0</v>
      </c>
      <c r="I163" s="22"/>
      <c r="J163" s="22"/>
      <c r="K163" s="14">
        <f t="shared" si="38"/>
        <v>0</v>
      </c>
      <c r="L163" s="72"/>
      <c r="M163" s="72"/>
      <c r="N163" s="67">
        <f t="shared" si="39"/>
        <v>0</v>
      </c>
      <c r="O163" s="11">
        <f t="shared" si="40"/>
        <v>0</v>
      </c>
      <c r="P163" s="11">
        <f t="shared" si="41"/>
        <v>0</v>
      </c>
      <c r="Q163" s="11">
        <f t="shared" si="42"/>
        <v>0</v>
      </c>
      <c r="R163" s="68" t="str">
        <f t="shared" si="43"/>
        <v xml:space="preserve"> </v>
      </c>
      <c r="S163" s="68" t="str">
        <f t="shared" si="44"/>
        <v xml:space="preserve"> </v>
      </c>
      <c r="T163" s="68" t="str">
        <f t="shared" si="45"/>
        <v xml:space="preserve"> </v>
      </c>
    </row>
    <row r="164" spans="1:20" x14ac:dyDescent="0.25">
      <c r="A164" s="10" t="str">
        <f>IF(COUNTRY_INFO!A164=0," ",COUNTRY_INFO!A164)</f>
        <v>Angola</v>
      </c>
      <c r="B164" s="10" t="str">
        <f>IF(COUNTRY_INFO!B164=0," ",COUNTRY_INFO!B164)</f>
        <v>ZAIRE</v>
      </c>
      <c r="C164" s="10" t="str">
        <f>IF(COUNTRY_INFO!C164=0," ",COUNTRY_INFO!C164)</f>
        <v>CUIMBA</v>
      </c>
      <c r="D164" s="11" t="str">
        <f>IF(COUNTRY_INFO!$T$9:$T$1000="MDA3 (IVM)", COUNTRY_INFO!$T$9:$T$1000, " ")</f>
        <v xml:space="preserve"> </v>
      </c>
      <c r="E164" s="127"/>
      <c r="F164" s="14"/>
      <c r="G164" s="14"/>
      <c r="H164" s="11">
        <f t="shared" si="37"/>
        <v>0</v>
      </c>
      <c r="I164" s="22"/>
      <c r="J164" s="22"/>
      <c r="K164" s="14">
        <f t="shared" si="38"/>
        <v>0</v>
      </c>
      <c r="L164" s="72"/>
      <c r="M164" s="72"/>
      <c r="N164" s="67">
        <f t="shared" si="39"/>
        <v>0</v>
      </c>
      <c r="O164" s="11">
        <f t="shared" si="40"/>
        <v>0</v>
      </c>
      <c r="P164" s="11">
        <f t="shared" si="41"/>
        <v>0</v>
      </c>
      <c r="Q164" s="11">
        <f t="shared" si="42"/>
        <v>0</v>
      </c>
      <c r="R164" s="68" t="str">
        <f t="shared" si="43"/>
        <v xml:space="preserve"> </v>
      </c>
      <c r="S164" s="68" t="str">
        <f t="shared" si="44"/>
        <v xml:space="preserve"> </v>
      </c>
      <c r="T164" s="68" t="str">
        <f t="shared" si="45"/>
        <v xml:space="preserve"> </v>
      </c>
    </row>
    <row r="165" spans="1:20" x14ac:dyDescent="0.25">
      <c r="A165" s="10" t="str">
        <f>IF(COUNTRY_INFO!A165=0," ",COUNTRY_INFO!A165)</f>
        <v>Angola</v>
      </c>
      <c r="B165" s="10" t="str">
        <f>IF(COUNTRY_INFO!B165=0," ",COUNTRY_INFO!B165)</f>
        <v>ZAIRE</v>
      </c>
      <c r="C165" s="10" t="str">
        <f>IF(COUNTRY_INFO!C165=0," ",COUNTRY_INFO!C165)</f>
        <v>MBANZA CONGO</v>
      </c>
      <c r="D165" s="11" t="str">
        <f>IF(COUNTRY_INFO!$T$9:$T$1000="MDA3 (IVM)", COUNTRY_INFO!$T$9:$T$1000, " ")</f>
        <v xml:space="preserve"> </v>
      </c>
      <c r="E165" s="127"/>
      <c r="F165" s="14"/>
      <c r="G165" s="14"/>
      <c r="H165" s="11">
        <f t="shared" si="37"/>
        <v>0</v>
      </c>
      <c r="I165" s="22"/>
      <c r="J165" s="22"/>
      <c r="K165" s="14">
        <f t="shared" si="38"/>
        <v>0</v>
      </c>
      <c r="L165" s="72"/>
      <c r="M165" s="72"/>
      <c r="N165" s="67">
        <f t="shared" si="39"/>
        <v>0</v>
      </c>
      <c r="O165" s="11">
        <f t="shared" si="40"/>
        <v>0</v>
      </c>
      <c r="P165" s="11">
        <f t="shared" si="41"/>
        <v>0</v>
      </c>
      <c r="Q165" s="11">
        <f t="shared" si="42"/>
        <v>0</v>
      </c>
      <c r="R165" s="68" t="str">
        <f t="shared" si="43"/>
        <v xml:space="preserve"> </v>
      </c>
      <c r="S165" s="68" t="str">
        <f t="shared" si="44"/>
        <v xml:space="preserve"> </v>
      </c>
      <c r="T165" s="68" t="str">
        <f t="shared" si="45"/>
        <v xml:space="preserve"> </v>
      </c>
    </row>
    <row r="166" spans="1:20" x14ac:dyDescent="0.25">
      <c r="A166" s="10" t="str">
        <f>IF(COUNTRY_INFO!A166=0," ",COUNTRY_INFO!A166)</f>
        <v>Angola</v>
      </c>
      <c r="B166" s="10" t="str">
        <f>IF(COUNTRY_INFO!B166=0," ",COUNTRY_INFO!B166)</f>
        <v>ZAIRE</v>
      </c>
      <c r="C166" s="10" t="str">
        <f>IF(COUNTRY_INFO!C166=0," ",COUNTRY_INFO!C166)</f>
        <v>NOQUI</v>
      </c>
      <c r="D166" s="11" t="str">
        <f>IF(COUNTRY_INFO!$T$9:$T$1000="MDA3 (IVM)", COUNTRY_INFO!$T$9:$T$1000, " ")</f>
        <v xml:space="preserve"> </v>
      </c>
      <c r="E166" s="127"/>
      <c r="F166" s="14"/>
      <c r="G166" s="14"/>
      <c r="H166" s="11">
        <f t="shared" si="37"/>
        <v>0</v>
      </c>
      <c r="I166" s="22"/>
      <c r="J166" s="22"/>
      <c r="K166" s="14">
        <f t="shared" si="38"/>
        <v>0</v>
      </c>
      <c r="L166" s="72"/>
      <c r="M166" s="72"/>
      <c r="N166" s="67">
        <f t="shared" si="39"/>
        <v>0</v>
      </c>
      <c r="O166" s="11">
        <f t="shared" si="40"/>
        <v>0</v>
      </c>
      <c r="P166" s="11">
        <f t="shared" si="41"/>
        <v>0</v>
      </c>
      <c r="Q166" s="11">
        <f t="shared" si="42"/>
        <v>0</v>
      </c>
      <c r="R166" s="68" t="str">
        <f t="shared" si="43"/>
        <v xml:space="preserve"> </v>
      </c>
      <c r="S166" s="68" t="str">
        <f t="shared" si="44"/>
        <v xml:space="preserve"> </v>
      </c>
      <c r="T166" s="68" t="str">
        <f t="shared" si="45"/>
        <v xml:space="preserve"> </v>
      </c>
    </row>
    <row r="167" spans="1:20" x14ac:dyDescent="0.25">
      <c r="A167" s="10" t="str">
        <f>IF(COUNTRY_INFO!A167=0," ",COUNTRY_INFO!A167)</f>
        <v>Angola</v>
      </c>
      <c r="B167" s="10" t="str">
        <f>IF(COUNTRY_INFO!B167=0," ",COUNTRY_INFO!B167)</f>
        <v>ZAIRE</v>
      </c>
      <c r="C167" s="10" t="str">
        <f>IF(COUNTRY_INFO!C167=0," ",COUNTRY_INFO!C167)</f>
        <v>NZETO</v>
      </c>
      <c r="D167" s="11" t="str">
        <f>IF(COUNTRY_INFO!$T$9:$T$1000="MDA3 (IVM)", COUNTRY_INFO!$T$9:$T$1000, " ")</f>
        <v xml:space="preserve"> </v>
      </c>
      <c r="E167" s="127"/>
      <c r="F167" s="14"/>
      <c r="G167" s="14"/>
      <c r="H167" s="11">
        <f t="shared" si="37"/>
        <v>0</v>
      </c>
      <c r="I167" s="22"/>
      <c r="J167" s="22"/>
      <c r="K167" s="14">
        <f t="shared" si="38"/>
        <v>0</v>
      </c>
      <c r="L167" s="72"/>
      <c r="M167" s="72"/>
      <c r="N167" s="67">
        <f t="shared" si="39"/>
        <v>0</v>
      </c>
      <c r="O167" s="11">
        <f t="shared" si="40"/>
        <v>0</v>
      </c>
      <c r="P167" s="11">
        <f t="shared" si="41"/>
        <v>0</v>
      </c>
      <c r="Q167" s="11">
        <f t="shared" si="42"/>
        <v>0</v>
      </c>
      <c r="R167" s="68" t="str">
        <f t="shared" si="43"/>
        <v xml:space="preserve"> </v>
      </c>
      <c r="S167" s="68" t="str">
        <f t="shared" si="44"/>
        <v xml:space="preserve"> </v>
      </c>
      <c r="T167" s="68" t="str">
        <f t="shared" si="45"/>
        <v xml:space="preserve"> </v>
      </c>
    </row>
    <row r="168" spans="1:20" x14ac:dyDescent="0.25">
      <c r="A168" s="10" t="str">
        <f>IF(COUNTRY_INFO!A168=0," ",COUNTRY_INFO!A168)</f>
        <v>Angola</v>
      </c>
      <c r="B168" s="10" t="str">
        <f>IF(COUNTRY_INFO!B168=0," ",COUNTRY_INFO!B168)</f>
        <v>ZAIRE</v>
      </c>
      <c r="C168" s="10" t="str">
        <f>IF(COUNTRY_INFO!C168=0," ",COUNTRY_INFO!C168)</f>
        <v>SOYO</v>
      </c>
      <c r="D168" s="11" t="str">
        <f>IF(COUNTRY_INFO!$T$9:$T$1000="MDA3 (IVM)", COUNTRY_INFO!$T$9:$T$1000, " ")</f>
        <v xml:space="preserve"> </v>
      </c>
      <c r="E168" s="127"/>
      <c r="F168" s="14"/>
      <c r="G168" s="14"/>
      <c r="H168" s="11">
        <f t="shared" si="37"/>
        <v>0</v>
      </c>
      <c r="I168" s="22"/>
      <c r="J168" s="22"/>
      <c r="K168" s="14">
        <f t="shared" si="38"/>
        <v>0</v>
      </c>
      <c r="L168" s="72"/>
      <c r="M168" s="72"/>
      <c r="N168" s="67">
        <f t="shared" si="39"/>
        <v>0</v>
      </c>
      <c r="O168" s="11">
        <f t="shared" si="40"/>
        <v>0</v>
      </c>
      <c r="P168" s="11">
        <f t="shared" si="41"/>
        <v>0</v>
      </c>
      <c r="Q168" s="11">
        <f t="shared" si="42"/>
        <v>0</v>
      </c>
      <c r="R168" s="68" t="str">
        <f t="shared" si="43"/>
        <v xml:space="preserve"> </v>
      </c>
      <c r="S168" s="68" t="str">
        <f t="shared" si="44"/>
        <v xml:space="preserve"> </v>
      </c>
      <c r="T168" s="68" t="str">
        <f t="shared" si="45"/>
        <v xml:space="preserve"> </v>
      </c>
    </row>
    <row r="169" spans="1:20" x14ac:dyDescent="0.25">
      <c r="A169" s="10" t="str">
        <f>IF(COUNTRY_INFO!A169=0," ",COUNTRY_INFO!A169)</f>
        <v>Angola</v>
      </c>
      <c r="B169" s="10" t="str">
        <f>IF(COUNTRY_INFO!B169=0," ",COUNTRY_INFO!B169)</f>
        <v>ZAIRE</v>
      </c>
      <c r="C169" s="10" t="str">
        <f>IF(COUNTRY_INFO!C169=0," ",COUNTRY_INFO!C169)</f>
        <v>TOMBOCO</v>
      </c>
      <c r="D169" s="11" t="str">
        <f>IF(COUNTRY_INFO!$T$9:$T$1000="MDA3 (IVM)", COUNTRY_INFO!$T$9:$T$1000, " ")</f>
        <v xml:space="preserve"> </v>
      </c>
      <c r="E169" s="127"/>
      <c r="F169" s="14"/>
      <c r="G169" s="14"/>
      <c r="H169" s="11">
        <f t="shared" ref="H169" si="46">SUM(F169:G169)</f>
        <v>0</v>
      </c>
      <c r="I169" s="22"/>
      <c r="J169" s="22"/>
      <c r="K169" s="14">
        <f t="shared" ref="K169" si="47">SUM(I169:J169)</f>
        <v>0</v>
      </c>
      <c r="L169" s="72"/>
      <c r="M169" s="72"/>
      <c r="N169" s="67">
        <f t="shared" ref="N169" si="48">SUM(L169:M169)</f>
        <v>0</v>
      </c>
      <c r="O169" s="11">
        <f t="shared" si="40"/>
        <v>0</v>
      </c>
      <c r="P169" s="11">
        <f t="shared" si="41"/>
        <v>0</v>
      </c>
      <c r="Q169" s="11">
        <f t="shared" ref="Q169" si="49">SUM(O169:P169)</f>
        <v>0</v>
      </c>
      <c r="R169" s="68" t="str">
        <f t="shared" si="43"/>
        <v xml:space="preserve"> </v>
      </c>
      <c r="S169" s="68" t="str">
        <f t="shared" si="44"/>
        <v xml:space="preserve"> </v>
      </c>
      <c r="T169" s="68" t="str">
        <f t="shared" si="45"/>
        <v xml:space="preserve"> </v>
      </c>
    </row>
    <row r="170" spans="1:20" x14ac:dyDescent="0.25">
      <c r="A170"/>
      <c r="B170"/>
      <c r="C170"/>
      <c r="D170"/>
      <c r="E170"/>
      <c r="F170"/>
      <c r="G170"/>
      <c r="H170"/>
      <c r="I170"/>
      <c r="J170"/>
      <c r="K170"/>
      <c r="L170"/>
      <c r="M170"/>
      <c r="N170"/>
      <c r="O170"/>
      <c r="P170"/>
      <c r="Q170"/>
      <c r="R170"/>
      <c r="S170"/>
      <c r="T170"/>
    </row>
    <row r="171" spans="1:20" x14ac:dyDescent="0.25">
      <c r="A171"/>
      <c r="B171"/>
      <c r="C171"/>
      <c r="D171"/>
      <c r="E171"/>
      <c r="F171"/>
      <c r="G171"/>
      <c r="H171"/>
      <c r="I171"/>
      <c r="J171"/>
      <c r="K171"/>
      <c r="L171"/>
      <c r="M171"/>
      <c r="N171"/>
      <c r="O171"/>
      <c r="P171"/>
      <c r="Q171"/>
      <c r="R171"/>
      <c r="S171"/>
      <c r="T171"/>
    </row>
    <row r="172" spans="1:20" x14ac:dyDescent="0.25">
      <c r="A172"/>
      <c r="B172"/>
      <c r="C172"/>
      <c r="D172"/>
      <c r="E172"/>
      <c r="F172"/>
      <c r="G172"/>
      <c r="H172"/>
      <c r="I172"/>
      <c r="J172"/>
      <c r="K172"/>
      <c r="L172"/>
      <c r="M172"/>
      <c r="N172"/>
      <c r="O172"/>
      <c r="P172"/>
      <c r="Q172"/>
      <c r="R172"/>
      <c r="S172"/>
      <c r="T172"/>
    </row>
    <row r="173" spans="1:20" x14ac:dyDescent="0.25">
      <c r="A173"/>
      <c r="B173"/>
      <c r="C173"/>
      <c r="D173"/>
      <c r="E173"/>
      <c r="F173"/>
      <c r="G173"/>
      <c r="H173"/>
      <c r="I173"/>
      <c r="J173"/>
      <c r="K173"/>
      <c r="L173"/>
      <c r="M173"/>
      <c r="N173"/>
      <c r="O173"/>
      <c r="P173"/>
      <c r="Q173"/>
      <c r="R173"/>
      <c r="S173"/>
      <c r="T173"/>
    </row>
    <row r="174" spans="1:20" x14ac:dyDescent="0.25">
      <c r="A174"/>
      <c r="B174"/>
      <c r="C174"/>
      <c r="D174"/>
      <c r="E174"/>
      <c r="F174"/>
      <c r="G174"/>
      <c r="H174"/>
      <c r="I174"/>
      <c r="J174"/>
      <c r="K174"/>
      <c r="L174"/>
      <c r="M174"/>
      <c r="N174"/>
      <c r="O174"/>
      <c r="P174"/>
      <c r="Q174"/>
      <c r="R174"/>
      <c r="S174"/>
      <c r="T174"/>
    </row>
    <row r="175" spans="1:20" x14ac:dyDescent="0.25">
      <c r="A175"/>
      <c r="B175"/>
      <c r="C175"/>
      <c r="D175"/>
      <c r="E175"/>
      <c r="F175"/>
      <c r="G175"/>
      <c r="H175"/>
      <c r="I175"/>
      <c r="J175"/>
      <c r="K175"/>
      <c r="L175"/>
      <c r="M175"/>
      <c r="N175"/>
      <c r="O175"/>
      <c r="P175"/>
      <c r="Q175"/>
      <c r="R175"/>
      <c r="S175"/>
      <c r="T175"/>
    </row>
    <row r="176" spans="1:20" x14ac:dyDescent="0.25">
      <c r="A176"/>
      <c r="B176"/>
      <c r="C176"/>
      <c r="D176"/>
      <c r="E176"/>
      <c r="F176"/>
      <c r="G176"/>
      <c r="H176"/>
      <c r="I176"/>
      <c r="J176"/>
      <c r="K176"/>
      <c r="L176"/>
      <c r="M176"/>
      <c r="N176"/>
      <c r="O176"/>
      <c r="P176"/>
      <c r="Q176"/>
      <c r="R176"/>
      <c r="S176"/>
      <c r="T176"/>
    </row>
    <row r="177" spans="1:20" x14ac:dyDescent="0.25">
      <c r="A177"/>
      <c r="B177"/>
      <c r="C177"/>
      <c r="D177"/>
      <c r="E177"/>
      <c r="F177"/>
      <c r="G177"/>
      <c r="H177"/>
      <c r="I177"/>
      <c r="J177"/>
      <c r="K177"/>
      <c r="L177"/>
      <c r="M177"/>
      <c r="N177"/>
      <c r="O177"/>
      <c r="P177"/>
      <c r="Q177"/>
      <c r="R177"/>
      <c r="S177"/>
      <c r="T177"/>
    </row>
    <row r="178" spans="1:20" x14ac:dyDescent="0.25">
      <c r="A178"/>
      <c r="B178"/>
      <c r="C178"/>
      <c r="D178"/>
      <c r="E178"/>
      <c r="F178"/>
      <c r="G178"/>
      <c r="H178"/>
      <c r="I178"/>
      <c r="J178"/>
      <c r="K178"/>
      <c r="L178"/>
      <c r="M178"/>
      <c r="N178"/>
      <c r="O178"/>
      <c r="P178"/>
      <c r="Q178"/>
      <c r="R178"/>
      <c r="S178"/>
      <c r="T178"/>
    </row>
    <row r="179" spans="1:20" x14ac:dyDescent="0.25">
      <c r="A179"/>
      <c r="B179"/>
      <c r="C179"/>
      <c r="D179"/>
      <c r="E179"/>
      <c r="F179"/>
      <c r="G179"/>
      <c r="H179"/>
      <c r="I179"/>
      <c r="J179"/>
      <c r="K179"/>
      <c r="L179"/>
      <c r="M179"/>
      <c r="N179"/>
      <c r="O179"/>
      <c r="P179"/>
      <c r="Q179"/>
      <c r="R179"/>
      <c r="S179"/>
      <c r="T179"/>
    </row>
    <row r="180" spans="1:20" x14ac:dyDescent="0.25">
      <c r="A180"/>
      <c r="B180"/>
      <c r="C180"/>
      <c r="D180"/>
      <c r="E180"/>
      <c r="F180"/>
      <c r="G180"/>
      <c r="H180"/>
      <c r="I180"/>
      <c r="J180"/>
      <c r="K180"/>
      <c r="L180"/>
      <c r="M180"/>
      <c r="N180"/>
      <c r="O180"/>
      <c r="P180"/>
      <c r="Q180"/>
      <c r="R180"/>
      <c r="S180"/>
      <c r="T180"/>
    </row>
    <row r="181" spans="1:20" x14ac:dyDescent="0.25">
      <c r="A181"/>
      <c r="B181"/>
      <c r="C181"/>
      <c r="D181"/>
      <c r="E181"/>
      <c r="F181"/>
      <c r="G181"/>
      <c r="H181"/>
      <c r="I181"/>
      <c r="J181"/>
      <c r="K181"/>
      <c r="L181"/>
      <c r="M181"/>
      <c r="N181"/>
      <c r="O181"/>
      <c r="P181"/>
      <c r="Q181"/>
      <c r="R181"/>
      <c r="S181"/>
      <c r="T181"/>
    </row>
    <row r="182" spans="1:20" x14ac:dyDescent="0.25">
      <c r="A182"/>
      <c r="B182"/>
      <c r="C182"/>
      <c r="D182"/>
      <c r="E182"/>
      <c r="F182"/>
      <c r="G182"/>
      <c r="H182"/>
      <c r="I182"/>
      <c r="J182"/>
      <c r="K182"/>
      <c r="L182"/>
      <c r="M182"/>
      <c r="N182"/>
      <c r="O182"/>
      <c r="P182"/>
      <c r="Q182"/>
      <c r="R182"/>
      <c r="S182"/>
      <c r="T182"/>
    </row>
    <row r="183" spans="1:20" x14ac:dyDescent="0.25">
      <c r="A183"/>
      <c r="B183"/>
      <c r="C183"/>
      <c r="D183"/>
      <c r="E183"/>
      <c r="F183"/>
      <c r="G183"/>
      <c r="H183"/>
      <c r="I183"/>
      <c r="J183"/>
      <c r="K183"/>
      <c r="L183"/>
      <c r="M183"/>
      <c r="N183"/>
      <c r="O183"/>
      <c r="P183"/>
      <c r="Q183"/>
      <c r="R183"/>
      <c r="S183"/>
      <c r="T183"/>
    </row>
    <row r="184" spans="1:20" x14ac:dyDescent="0.25">
      <c r="A184"/>
      <c r="B184"/>
      <c r="C184"/>
      <c r="D184"/>
      <c r="E184"/>
      <c r="F184"/>
      <c r="G184"/>
      <c r="H184"/>
      <c r="I184"/>
      <c r="J184"/>
      <c r="K184"/>
      <c r="L184"/>
      <c r="M184"/>
      <c r="N184"/>
      <c r="O184"/>
      <c r="P184"/>
      <c r="Q184"/>
      <c r="R184"/>
      <c r="S184"/>
      <c r="T184"/>
    </row>
    <row r="185" spans="1:20" x14ac:dyDescent="0.25">
      <c r="A185"/>
      <c r="B185"/>
      <c r="C185"/>
      <c r="D185"/>
      <c r="E185"/>
      <c r="F185"/>
      <c r="G185"/>
      <c r="H185"/>
      <c r="I185"/>
      <c r="J185"/>
      <c r="K185"/>
      <c r="L185"/>
      <c r="M185"/>
      <c r="N185"/>
      <c r="O185"/>
      <c r="P185"/>
      <c r="Q185"/>
      <c r="R185"/>
      <c r="S185"/>
      <c r="T185"/>
    </row>
    <row r="186" spans="1:20" x14ac:dyDescent="0.25">
      <c r="A186"/>
      <c r="B186"/>
      <c r="C186"/>
      <c r="D186"/>
      <c r="E186"/>
      <c r="F186"/>
      <c r="G186"/>
      <c r="H186"/>
      <c r="I186"/>
      <c r="J186"/>
      <c r="K186"/>
      <c r="L186"/>
      <c r="M186"/>
      <c r="N186"/>
      <c r="O186"/>
      <c r="P186"/>
      <c r="Q186"/>
      <c r="R186"/>
      <c r="S186"/>
      <c r="T186"/>
    </row>
    <row r="187" spans="1:20" x14ac:dyDescent="0.25">
      <c r="A187"/>
      <c r="B187"/>
      <c r="C187"/>
      <c r="D187"/>
      <c r="E187"/>
      <c r="F187"/>
      <c r="G187"/>
      <c r="H187"/>
      <c r="I187"/>
      <c r="J187"/>
      <c r="K187"/>
      <c r="L187"/>
      <c r="M187"/>
      <c r="N187"/>
      <c r="O187"/>
      <c r="P187"/>
      <c r="Q187"/>
      <c r="R187"/>
      <c r="S187"/>
      <c r="T187"/>
    </row>
    <row r="188" spans="1:20" x14ac:dyDescent="0.25">
      <c r="A188"/>
      <c r="B188"/>
      <c r="C188"/>
      <c r="D188"/>
      <c r="E188"/>
      <c r="F188"/>
      <c r="G188"/>
      <c r="H188"/>
      <c r="I188"/>
      <c r="J188"/>
      <c r="K188"/>
      <c r="L188"/>
      <c r="M188"/>
      <c r="N188"/>
      <c r="O188"/>
      <c r="P188"/>
      <c r="Q188"/>
      <c r="R188"/>
      <c r="S188"/>
      <c r="T188"/>
    </row>
    <row r="189" spans="1:20" x14ac:dyDescent="0.25">
      <c r="A189"/>
      <c r="B189"/>
      <c r="C189"/>
      <c r="D189"/>
      <c r="E189"/>
      <c r="F189"/>
      <c r="G189"/>
      <c r="H189"/>
      <c r="I189"/>
      <c r="J189"/>
      <c r="K189"/>
      <c r="L189"/>
      <c r="M189"/>
      <c r="N189"/>
      <c r="O189"/>
      <c r="P189"/>
      <c r="Q189"/>
      <c r="R189"/>
      <c r="S189"/>
      <c r="T189"/>
    </row>
    <row r="190" spans="1:20" x14ac:dyDescent="0.25">
      <c r="A190"/>
      <c r="B190"/>
      <c r="C190"/>
      <c r="D190"/>
      <c r="E190"/>
      <c r="F190"/>
      <c r="G190"/>
      <c r="H190"/>
      <c r="I190"/>
      <c r="J190"/>
      <c r="K190"/>
      <c r="L190"/>
      <c r="M190"/>
      <c r="N190"/>
      <c r="O190"/>
      <c r="P190"/>
      <c r="Q190"/>
      <c r="R190"/>
      <c r="S190"/>
      <c r="T190"/>
    </row>
    <row r="191" spans="1:20" x14ac:dyDescent="0.25">
      <c r="A191"/>
      <c r="B191"/>
      <c r="C191"/>
      <c r="D191"/>
      <c r="E191"/>
      <c r="F191"/>
      <c r="G191"/>
      <c r="H191"/>
      <c r="I191"/>
      <c r="J191"/>
      <c r="K191"/>
      <c r="L191"/>
      <c r="M191"/>
      <c r="N191"/>
      <c r="O191"/>
      <c r="P191"/>
      <c r="Q191"/>
      <c r="R191"/>
      <c r="S191"/>
      <c r="T191"/>
    </row>
    <row r="192" spans="1:20" x14ac:dyDescent="0.25">
      <c r="A192"/>
      <c r="B192"/>
      <c r="C192"/>
      <c r="D192"/>
      <c r="E192"/>
      <c r="F192"/>
      <c r="G192"/>
      <c r="H192"/>
      <c r="I192"/>
      <c r="J192"/>
      <c r="K192"/>
      <c r="L192"/>
      <c r="M192"/>
      <c r="N192"/>
      <c r="O192"/>
      <c r="P192"/>
      <c r="Q192"/>
      <c r="R192"/>
      <c r="S192"/>
      <c r="T192"/>
    </row>
    <row r="193" spans="1:20" x14ac:dyDescent="0.25">
      <c r="A193"/>
      <c r="B193"/>
      <c r="C193"/>
      <c r="D193"/>
      <c r="E193"/>
      <c r="F193"/>
      <c r="G193"/>
      <c r="H193"/>
      <c r="I193"/>
      <c r="J193"/>
      <c r="K193"/>
      <c r="L193"/>
      <c r="M193"/>
      <c r="N193"/>
      <c r="O193"/>
      <c r="P193"/>
      <c r="Q193"/>
      <c r="R193"/>
      <c r="S193"/>
      <c r="T193"/>
    </row>
    <row r="194" spans="1:20" x14ac:dyDescent="0.25">
      <c r="A194"/>
      <c r="B194"/>
      <c r="C194"/>
      <c r="D194"/>
      <c r="E194"/>
      <c r="F194"/>
      <c r="G194"/>
      <c r="H194"/>
      <c r="I194"/>
      <c r="J194"/>
      <c r="K194"/>
      <c r="L194"/>
      <c r="M194"/>
      <c r="N194"/>
      <c r="O194"/>
      <c r="P194"/>
      <c r="Q194"/>
      <c r="R194"/>
      <c r="S194"/>
      <c r="T194"/>
    </row>
    <row r="195" spans="1:20" x14ac:dyDescent="0.25">
      <c r="A195"/>
      <c r="B195"/>
      <c r="C195"/>
      <c r="D195"/>
      <c r="E195"/>
      <c r="F195"/>
      <c r="G195"/>
      <c r="H195"/>
      <c r="I195"/>
      <c r="J195"/>
      <c r="K195"/>
      <c r="L195"/>
      <c r="M195"/>
      <c r="N195"/>
      <c r="O195"/>
      <c r="P195"/>
      <c r="Q195"/>
      <c r="R195"/>
      <c r="S195"/>
      <c r="T195"/>
    </row>
    <row r="196" spans="1:20" x14ac:dyDescent="0.25">
      <c r="A196"/>
      <c r="B196"/>
      <c r="C196"/>
      <c r="D196"/>
      <c r="E196"/>
      <c r="F196"/>
      <c r="G196"/>
      <c r="H196"/>
      <c r="I196"/>
      <c r="J196"/>
      <c r="K196"/>
      <c r="L196"/>
      <c r="M196"/>
      <c r="N196"/>
      <c r="O196"/>
      <c r="P196"/>
      <c r="Q196"/>
      <c r="R196"/>
      <c r="S196"/>
      <c r="T196"/>
    </row>
    <row r="197" spans="1:20" x14ac:dyDescent="0.25">
      <c r="A197"/>
      <c r="B197"/>
      <c r="C197"/>
      <c r="D197"/>
      <c r="E197"/>
      <c r="F197"/>
      <c r="G197"/>
      <c r="H197"/>
      <c r="I197"/>
      <c r="J197"/>
      <c r="K197"/>
      <c r="L197"/>
      <c r="M197"/>
      <c r="N197"/>
      <c r="O197"/>
      <c r="P197"/>
      <c r="Q197"/>
      <c r="R197"/>
      <c r="S197"/>
      <c r="T197"/>
    </row>
    <row r="198" spans="1:20" x14ac:dyDescent="0.25">
      <c r="A198"/>
      <c r="B198"/>
      <c r="C198"/>
      <c r="D198"/>
      <c r="E198"/>
      <c r="F198"/>
      <c r="G198"/>
      <c r="H198"/>
      <c r="I198"/>
      <c r="J198"/>
      <c r="K198"/>
      <c r="L198"/>
      <c r="M198"/>
      <c r="N198"/>
      <c r="O198"/>
      <c r="P198"/>
      <c r="Q198"/>
      <c r="R198"/>
      <c r="S198"/>
      <c r="T198"/>
    </row>
    <row r="199" spans="1:20" x14ac:dyDescent="0.25">
      <c r="A199"/>
      <c r="B199"/>
      <c r="C199"/>
      <c r="D199"/>
      <c r="E199"/>
      <c r="F199"/>
      <c r="G199"/>
      <c r="H199"/>
      <c r="I199"/>
      <c r="J199"/>
      <c r="K199"/>
      <c r="L199"/>
      <c r="M199"/>
      <c r="N199"/>
      <c r="O199"/>
      <c r="P199"/>
      <c r="Q199"/>
      <c r="R199"/>
      <c r="S199"/>
      <c r="T199"/>
    </row>
    <row r="200" spans="1:20" x14ac:dyDescent="0.25">
      <c r="A200"/>
      <c r="B200"/>
      <c r="C200"/>
      <c r="D200"/>
      <c r="E200"/>
      <c r="F200"/>
      <c r="G200"/>
      <c r="H200"/>
      <c r="I200"/>
      <c r="J200"/>
      <c r="K200"/>
      <c r="L200"/>
      <c r="M200"/>
      <c r="N200"/>
      <c r="O200"/>
      <c r="P200"/>
      <c r="Q200"/>
      <c r="R200"/>
      <c r="S200"/>
      <c r="T200"/>
    </row>
    <row r="201" spans="1:20" x14ac:dyDescent="0.25">
      <c r="A201"/>
      <c r="B201"/>
      <c r="C201"/>
      <c r="D201"/>
      <c r="E201"/>
      <c r="F201"/>
      <c r="G201"/>
      <c r="H201"/>
      <c r="I201"/>
      <c r="J201"/>
      <c r="K201"/>
      <c r="L201"/>
      <c r="M201"/>
      <c r="N201"/>
      <c r="O201"/>
      <c r="P201"/>
      <c r="Q201"/>
      <c r="R201"/>
      <c r="S201"/>
      <c r="T201"/>
    </row>
    <row r="202" spans="1:20" x14ac:dyDescent="0.25">
      <c r="A202"/>
      <c r="B202"/>
      <c r="C202"/>
      <c r="D202"/>
      <c r="E202"/>
      <c r="F202"/>
      <c r="G202"/>
      <c r="H202"/>
      <c r="I202"/>
      <c r="J202"/>
      <c r="K202"/>
      <c r="L202"/>
      <c r="M202"/>
      <c r="N202"/>
      <c r="O202"/>
      <c r="P202"/>
      <c r="Q202"/>
      <c r="R202"/>
      <c r="S202"/>
      <c r="T202"/>
    </row>
    <row r="203" spans="1:20" x14ac:dyDescent="0.25">
      <c r="A203"/>
      <c r="B203"/>
      <c r="C203"/>
      <c r="D203"/>
      <c r="E203"/>
      <c r="F203"/>
      <c r="G203"/>
      <c r="H203"/>
      <c r="I203"/>
      <c r="J203"/>
      <c r="K203"/>
      <c r="L203"/>
      <c r="M203"/>
      <c r="N203"/>
      <c r="O203"/>
      <c r="P203"/>
      <c r="Q203"/>
      <c r="R203"/>
      <c r="S203"/>
      <c r="T203"/>
    </row>
    <row r="204" spans="1:20" x14ac:dyDescent="0.25">
      <c r="A204"/>
      <c r="B204"/>
      <c r="C204"/>
      <c r="D204"/>
      <c r="E204"/>
      <c r="F204"/>
      <c r="G204"/>
      <c r="H204"/>
      <c r="I204"/>
      <c r="J204"/>
      <c r="K204"/>
      <c r="L204"/>
      <c r="M204"/>
      <c r="N204"/>
      <c r="O204"/>
      <c r="P204"/>
      <c r="Q204"/>
      <c r="R204"/>
      <c r="S204"/>
      <c r="T204"/>
    </row>
    <row r="205" spans="1:20" x14ac:dyDescent="0.25">
      <c r="A205"/>
      <c r="B205"/>
      <c r="C205"/>
      <c r="D205"/>
      <c r="E205"/>
      <c r="F205"/>
      <c r="G205"/>
      <c r="H205"/>
      <c r="I205"/>
      <c r="J205"/>
      <c r="K205"/>
      <c r="L205"/>
      <c r="M205"/>
      <c r="N205"/>
      <c r="O205"/>
      <c r="P205"/>
      <c r="Q205"/>
      <c r="R205"/>
      <c r="S205"/>
      <c r="T205"/>
    </row>
    <row r="206" spans="1:20" x14ac:dyDescent="0.25">
      <c r="A206"/>
      <c r="B206"/>
      <c r="C206"/>
      <c r="D206"/>
      <c r="E206"/>
      <c r="F206"/>
      <c r="G206"/>
      <c r="H206"/>
      <c r="I206"/>
      <c r="J206"/>
      <c r="K206"/>
      <c r="L206"/>
      <c r="M206"/>
      <c r="N206"/>
      <c r="O206"/>
      <c r="P206"/>
      <c r="Q206"/>
      <c r="R206"/>
      <c r="S206"/>
      <c r="T206"/>
    </row>
    <row r="207" spans="1:20" x14ac:dyDescent="0.25">
      <c r="A207"/>
      <c r="B207"/>
      <c r="C207"/>
      <c r="D207"/>
      <c r="E207"/>
      <c r="F207"/>
      <c r="G207"/>
      <c r="H207"/>
      <c r="I207"/>
      <c r="J207"/>
      <c r="K207"/>
      <c r="L207"/>
      <c r="M207"/>
      <c r="N207"/>
      <c r="O207"/>
      <c r="P207"/>
      <c r="Q207"/>
      <c r="R207"/>
      <c r="S207"/>
      <c r="T207"/>
    </row>
    <row r="208" spans="1:20" x14ac:dyDescent="0.25">
      <c r="A208"/>
      <c r="B208"/>
      <c r="C208"/>
      <c r="D208"/>
      <c r="E208"/>
      <c r="F208"/>
      <c r="G208"/>
      <c r="H208"/>
      <c r="I208"/>
      <c r="J208"/>
      <c r="K208"/>
      <c r="L208"/>
      <c r="M208"/>
      <c r="N208"/>
      <c r="O208"/>
      <c r="P208"/>
      <c r="Q208"/>
      <c r="R208"/>
      <c r="S208"/>
      <c r="T208"/>
    </row>
    <row r="209" spans="1:20" x14ac:dyDescent="0.25">
      <c r="A209"/>
      <c r="B209"/>
      <c r="C209"/>
      <c r="D209"/>
      <c r="E209"/>
      <c r="F209"/>
      <c r="G209"/>
      <c r="H209"/>
      <c r="I209"/>
      <c r="J209"/>
      <c r="K209"/>
      <c r="L209"/>
      <c r="M209"/>
      <c r="N209"/>
      <c r="O209"/>
      <c r="P209"/>
      <c r="Q209"/>
      <c r="R209"/>
      <c r="S209"/>
      <c r="T209"/>
    </row>
    <row r="210" spans="1:20" x14ac:dyDescent="0.25">
      <c r="A210"/>
      <c r="B210"/>
      <c r="C210"/>
      <c r="D210"/>
      <c r="E210"/>
      <c r="F210"/>
      <c r="G210"/>
      <c r="H210"/>
      <c r="I210"/>
      <c r="J210"/>
      <c r="K210"/>
      <c r="L210"/>
      <c r="M210"/>
      <c r="N210"/>
      <c r="O210"/>
      <c r="P210"/>
      <c r="Q210"/>
      <c r="R210"/>
      <c r="S210"/>
      <c r="T210"/>
    </row>
    <row r="211" spans="1:20" x14ac:dyDescent="0.25">
      <c r="A211"/>
      <c r="B211"/>
      <c r="C211"/>
      <c r="D211"/>
      <c r="E211"/>
      <c r="F211"/>
      <c r="G211"/>
      <c r="H211"/>
      <c r="I211"/>
      <c r="J211"/>
      <c r="K211"/>
      <c r="L211"/>
      <c r="M211"/>
      <c r="N211"/>
      <c r="O211"/>
      <c r="P211"/>
      <c r="Q211"/>
      <c r="R211"/>
      <c r="S211"/>
      <c r="T211"/>
    </row>
    <row r="212" spans="1:20" x14ac:dyDescent="0.25">
      <c r="A212"/>
      <c r="B212"/>
      <c r="C212"/>
      <c r="D212"/>
      <c r="E212"/>
      <c r="F212"/>
      <c r="G212"/>
      <c r="H212"/>
      <c r="I212"/>
      <c r="J212"/>
      <c r="K212"/>
      <c r="L212"/>
      <c r="M212"/>
      <c r="N212"/>
      <c r="O212"/>
      <c r="P212"/>
      <c r="Q212"/>
      <c r="R212"/>
      <c r="S212"/>
      <c r="T212"/>
    </row>
    <row r="213" spans="1:20" x14ac:dyDescent="0.25">
      <c r="A213"/>
      <c r="B213"/>
      <c r="C213"/>
      <c r="D213"/>
      <c r="E213"/>
      <c r="F213"/>
      <c r="G213"/>
      <c r="H213"/>
      <c r="I213"/>
      <c r="J213"/>
      <c r="K213"/>
      <c r="L213"/>
      <c r="M213"/>
      <c r="N213"/>
      <c r="O213"/>
      <c r="P213"/>
      <c r="Q213"/>
      <c r="R213"/>
      <c r="S213"/>
      <c r="T213"/>
    </row>
    <row r="214" spans="1:20" x14ac:dyDescent="0.25">
      <c r="A214"/>
      <c r="B214"/>
      <c r="C214"/>
      <c r="D214"/>
      <c r="E214"/>
      <c r="F214"/>
      <c r="G214"/>
      <c r="H214"/>
      <c r="I214"/>
      <c r="J214"/>
      <c r="K214"/>
      <c r="L214"/>
      <c r="M214"/>
      <c r="N214"/>
      <c r="O214"/>
      <c r="P214"/>
      <c r="Q214"/>
      <c r="R214"/>
      <c r="S214"/>
      <c r="T214"/>
    </row>
    <row r="215" spans="1:20" x14ac:dyDescent="0.25">
      <c r="A215"/>
      <c r="B215"/>
      <c r="C215"/>
      <c r="D215"/>
      <c r="E215"/>
      <c r="F215"/>
      <c r="G215"/>
      <c r="H215"/>
      <c r="I215"/>
      <c r="J215"/>
      <c r="K215"/>
      <c r="L215"/>
      <c r="M215"/>
      <c r="N215"/>
      <c r="O215"/>
      <c r="P215"/>
      <c r="Q215"/>
      <c r="R215"/>
      <c r="S215"/>
      <c r="T215"/>
    </row>
    <row r="216" spans="1:20" x14ac:dyDescent="0.25">
      <c r="A216"/>
      <c r="B216"/>
      <c r="C216"/>
      <c r="D216"/>
      <c r="E216"/>
      <c r="F216"/>
      <c r="G216"/>
      <c r="H216"/>
      <c r="I216"/>
      <c r="J216"/>
      <c r="K216"/>
      <c r="L216"/>
      <c r="M216"/>
      <c r="N216"/>
      <c r="O216"/>
      <c r="P216"/>
      <c r="Q216"/>
      <c r="R216"/>
      <c r="S216"/>
      <c r="T216"/>
    </row>
    <row r="217" spans="1:20" x14ac:dyDescent="0.25">
      <c r="A217"/>
      <c r="B217"/>
      <c r="C217"/>
      <c r="D217"/>
      <c r="E217"/>
      <c r="F217"/>
      <c r="G217"/>
      <c r="H217"/>
      <c r="I217"/>
      <c r="J217"/>
      <c r="K217"/>
      <c r="L217"/>
      <c r="M217"/>
      <c r="N217"/>
      <c r="O217"/>
      <c r="P217"/>
      <c r="Q217"/>
      <c r="R217"/>
      <c r="S217"/>
      <c r="T217"/>
    </row>
    <row r="218" spans="1:20" x14ac:dyDescent="0.25">
      <c r="A218"/>
      <c r="B218"/>
      <c r="C218"/>
      <c r="D218"/>
      <c r="E218"/>
      <c r="F218"/>
      <c r="G218"/>
      <c r="H218"/>
      <c r="I218"/>
      <c r="J218"/>
      <c r="K218"/>
      <c r="L218"/>
      <c r="M218"/>
      <c r="N218"/>
      <c r="O218"/>
      <c r="P218"/>
      <c r="Q218"/>
      <c r="R218"/>
      <c r="S218"/>
      <c r="T218"/>
    </row>
    <row r="219" spans="1:20" x14ac:dyDescent="0.25">
      <c r="A219"/>
      <c r="B219"/>
      <c r="C219"/>
      <c r="D219"/>
      <c r="E219"/>
      <c r="F219"/>
      <c r="G219"/>
      <c r="H219"/>
      <c r="I219"/>
      <c r="J219"/>
      <c r="K219"/>
      <c r="L219"/>
      <c r="M219"/>
      <c r="N219"/>
      <c r="O219"/>
      <c r="P219"/>
      <c r="Q219"/>
      <c r="R219"/>
      <c r="S219"/>
      <c r="T219"/>
    </row>
    <row r="220" spans="1:20" x14ac:dyDescent="0.25">
      <c r="A220"/>
      <c r="B220"/>
      <c r="C220"/>
      <c r="D220"/>
      <c r="E220"/>
      <c r="F220"/>
      <c r="G220"/>
      <c r="H220"/>
      <c r="I220"/>
      <c r="J220"/>
      <c r="K220"/>
      <c r="L220"/>
      <c r="M220"/>
      <c r="N220"/>
      <c r="O220"/>
      <c r="P220"/>
      <c r="Q220"/>
      <c r="R220"/>
      <c r="S220"/>
      <c r="T220"/>
    </row>
    <row r="221" spans="1:20" x14ac:dyDescent="0.25">
      <c r="A221"/>
      <c r="B221"/>
      <c r="C221"/>
      <c r="D221"/>
      <c r="E221"/>
      <c r="F221"/>
      <c r="G221"/>
      <c r="H221"/>
      <c r="I221"/>
      <c r="J221"/>
      <c r="K221"/>
      <c r="L221"/>
      <c r="M221"/>
      <c r="N221"/>
      <c r="O221"/>
      <c r="P221"/>
      <c r="Q221"/>
      <c r="R221"/>
      <c r="S221"/>
      <c r="T221"/>
    </row>
    <row r="222" spans="1:20" x14ac:dyDescent="0.25">
      <c r="A222"/>
      <c r="B222"/>
      <c r="C222"/>
      <c r="D222"/>
      <c r="E222"/>
      <c r="F222"/>
      <c r="G222"/>
      <c r="H222"/>
      <c r="I222"/>
      <c r="J222"/>
      <c r="K222"/>
      <c r="L222"/>
      <c r="M222"/>
      <c r="N222"/>
      <c r="O222"/>
      <c r="P222"/>
      <c r="Q222"/>
      <c r="R222"/>
      <c r="S222"/>
      <c r="T222"/>
    </row>
    <row r="223" spans="1:20" x14ac:dyDescent="0.25">
      <c r="A223"/>
      <c r="B223"/>
      <c r="C223"/>
      <c r="D223"/>
      <c r="E223"/>
      <c r="F223"/>
      <c r="G223"/>
      <c r="H223"/>
      <c r="I223"/>
      <c r="J223"/>
      <c r="K223"/>
      <c r="L223"/>
      <c r="M223"/>
      <c r="N223"/>
      <c r="O223"/>
      <c r="P223"/>
      <c r="Q223"/>
      <c r="R223"/>
      <c r="S223"/>
      <c r="T223"/>
    </row>
    <row r="224" spans="1:20" x14ac:dyDescent="0.25">
      <c r="A224"/>
      <c r="B224"/>
      <c r="C224"/>
      <c r="D224"/>
      <c r="E224"/>
      <c r="F224"/>
      <c r="G224"/>
      <c r="H224"/>
      <c r="I224"/>
      <c r="J224"/>
      <c r="K224"/>
      <c r="L224"/>
      <c r="M224"/>
      <c r="N224"/>
      <c r="O224"/>
      <c r="P224"/>
      <c r="Q224"/>
      <c r="R224"/>
      <c r="S224"/>
      <c r="T224"/>
    </row>
    <row r="225" spans="1:20" x14ac:dyDescent="0.25">
      <c r="A225"/>
      <c r="B225"/>
      <c r="C225"/>
      <c r="D225"/>
      <c r="E225"/>
      <c r="F225"/>
      <c r="G225"/>
      <c r="H225"/>
      <c r="I225"/>
      <c r="J225"/>
      <c r="K225"/>
      <c r="L225"/>
      <c r="M225"/>
      <c r="N225"/>
      <c r="O225"/>
      <c r="P225"/>
      <c r="Q225"/>
      <c r="R225"/>
      <c r="S225"/>
      <c r="T225"/>
    </row>
    <row r="226" spans="1:20" x14ac:dyDescent="0.25">
      <c r="A226"/>
      <c r="B226"/>
      <c r="C226"/>
      <c r="D226"/>
      <c r="E226"/>
      <c r="F226"/>
      <c r="G226"/>
      <c r="H226"/>
      <c r="I226"/>
      <c r="J226"/>
      <c r="K226"/>
      <c r="L226"/>
      <c r="M226"/>
      <c r="N226"/>
      <c r="O226"/>
      <c r="P226"/>
      <c r="Q226"/>
      <c r="R226"/>
      <c r="S226"/>
      <c r="T226"/>
    </row>
    <row r="227" spans="1:20" x14ac:dyDescent="0.25">
      <c r="A227"/>
      <c r="B227"/>
      <c r="C227"/>
      <c r="D227"/>
      <c r="E227"/>
      <c r="F227"/>
      <c r="G227"/>
      <c r="H227"/>
      <c r="I227"/>
      <c r="J227"/>
      <c r="K227"/>
      <c r="L227"/>
      <c r="M227"/>
      <c r="N227"/>
      <c r="O227"/>
      <c r="P227"/>
      <c r="Q227"/>
      <c r="R227"/>
      <c r="S227"/>
      <c r="T227"/>
    </row>
    <row r="228" spans="1:20" x14ac:dyDescent="0.25">
      <c r="A228"/>
      <c r="B228"/>
      <c r="C228"/>
      <c r="D228"/>
      <c r="E228"/>
      <c r="F228"/>
      <c r="G228"/>
      <c r="H228"/>
      <c r="I228"/>
      <c r="J228"/>
      <c r="K228"/>
      <c r="L228"/>
      <c r="M228"/>
      <c r="N228"/>
      <c r="O228"/>
      <c r="P228"/>
      <c r="Q228"/>
      <c r="R228"/>
      <c r="S228"/>
      <c r="T228"/>
    </row>
    <row r="229" spans="1:20" x14ac:dyDescent="0.25">
      <c r="A229"/>
      <c r="B229"/>
      <c r="C229"/>
      <c r="D229"/>
      <c r="E229"/>
      <c r="F229"/>
      <c r="G229"/>
      <c r="H229"/>
      <c r="I229"/>
      <c r="J229"/>
      <c r="K229"/>
      <c r="L229"/>
      <c r="M229"/>
      <c r="N229"/>
      <c r="O229"/>
      <c r="P229"/>
      <c r="Q229"/>
      <c r="R229"/>
      <c r="S229"/>
      <c r="T229"/>
    </row>
    <row r="230" spans="1:20" x14ac:dyDescent="0.25">
      <c r="A230"/>
      <c r="B230"/>
      <c r="C230"/>
      <c r="D230"/>
      <c r="E230"/>
      <c r="F230"/>
      <c r="G230"/>
      <c r="H230"/>
      <c r="I230"/>
      <c r="J230"/>
      <c r="K230"/>
      <c r="L230"/>
      <c r="M230"/>
      <c r="N230"/>
      <c r="O230"/>
      <c r="P230"/>
      <c r="Q230"/>
      <c r="R230"/>
      <c r="S230"/>
      <c r="T230"/>
    </row>
    <row r="231" spans="1:20" x14ac:dyDescent="0.25">
      <c r="A231"/>
      <c r="B231"/>
      <c r="C231"/>
      <c r="D231"/>
      <c r="E231"/>
      <c r="F231"/>
      <c r="G231"/>
      <c r="H231"/>
      <c r="I231"/>
      <c r="J231"/>
      <c r="K231"/>
      <c r="L231"/>
      <c r="M231"/>
      <c r="N231"/>
      <c r="O231"/>
      <c r="P231"/>
      <c r="Q231"/>
      <c r="R231"/>
      <c r="S231"/>
      <c r="T231"/>
    </row>
    <row r="232" spans="1:20" x14ac:dyDescent="0.25">
      <c r="A232"/>
      <c r="B232"/>
      <c r="C232"/>
      <c r="D232"/>
      <c r="E232"/>
      <c r="F232"/>
      <c r="G232"/>
      <c r="H232"/>
      <c r="I232"/>
      <c r="J232"/>
      <c r="K232"/>
      <c r="L232"/>
      <c r="M232"/>
      <c r="N232"/>
      <c r="O232"/>
      <c r="P232"/>
      <c r="Q232"/>
      <c r="R232"/>
      <c r="S232"/>
      <c r="T232"/>
    </row>
    <row r="233" spans="1:20" x14ac:dyDescent="0.25">
      <c r="A233"/>
      <c r="B233"/>
      <c r="C233"/>
      <c r="D233"/>
      <c r="E233"/>
      <c r="F233"/>
      <c r="G233"/>
      <c r="H233"/>
      <c r="I233"/>
      <c r="J233"/>
      <c r="K233"/>
      <c r="L233"/>
      <c r="M233"/>
      <c r="N233"/>
      <c r="O233"/>
      <c r="P233"/>
      <c r="Q233"/>
      <c r="R233"/>
      <c r="S233"/>
      <c r="T233"/>
    </row>
    <row r="234" spans="1:20" x14ac:dyDescent="0.25">
      <c r="A234"/>
      <c r="B234"/>
      <c r="C234"/>
      <c r="D234"/>
      <c r="E234"/>
      <c r="F234"/>
      <c r="G234"/>
      <c r="H234"/>
      <c r="I234"/>
      <c r="J234"/>
      <c r="K234"/>
      <c r="L234"/>
      <c r="M234"/>
      <c r="N234"/>
      <c r="O234"/>
      <c r="P234"/>
      <c r="Q234"/>
      <c r="R234"/>
      <c r="S234"/>
      <c r="T234"/>
    </row>
    <row r="235" spans="1:20" x14ac:dyDescent="0.25">
      <c r="A235"/>
      <c r="B235"/>
      <c r="C235"/>
      <c r="D235"/>
      <c r="E235"/>
      <c r="F235"/>
      <c r="G235"/>
      <c r="H235"/>
      <c r="I235"/>
      <c r="J235"/>
      <c r="K235"/>
      <c r="L235"/>
      <c r="M235"/>
      <c r="N235"/>
      <c r="O235"/>
      <c r="P235"/>
      <c r="Q235"/>
      <c r="R235"/>
      <c r="S235"/>
      <c r="T235"/>
    </row>
    <row r="236" spans="1:20" x14ac:dyDescent="0.25">
      <c r="A236"/>
      <c r="B236"/>
      <c r="C236"/>
      <c r="D236"/>
      <c r="E236"/>
      <c r="F236"/>
      <c r="G236"/>
      <c r="H236"/>
      <c r="I236"/>
      <c r="J236"/>
      <c r="K236"/>
      <c r="L236"/>
      <c r="M236"/>
      <c r="N236"/>
      <c r="O236"/>
      <c r="P236"/>
      <c r="Q236"/>
      <c r="R236"/>
      <c r="S236"/>
      <c r="T236"/>
    </row>
    <row r="237" spans="1:20" x14ac:dyDescent="0.25">
      <c r="A237"/>
      <c r="B237"/>
      <c r="C237"/>
      <c r="D237"/>
      <c r="E237"/>
      <c r="F237"/>
      <c r="G237"/>
      <c r="H237"/>
      <c r="I237"/>
      <c r="J237"/>
      <c r="K237"/>
      <c r="L237"/>
      <c r="M237"/>
      <c r="N237"/>
      <c r="O237"/>
      <c r="P237"/>
      <c r="Q237"/>
      <c r="R237"/>
      <c r="S237"/>
      <c r="T237"/>
    </row>
    <row r="238" spans="1:20" x14ac:dyDescent="0.25">
      <c r="A238"/>
      <c r="B238"/>
      <c r="C238"/>
      <c r="D238"/>
      <c r="E238"/>
      <c r="F238"/>
      <c r="G238"/>
      <c r="H238"/>
      <c r="I238"/>
      <c r="J238"/>
      <c r="K238"/>
      <c r="L238"/>
      <c r="M238"/>
      <c r="N238"/>
      <c r="O238"/>
      <c r="P238"/>
      <c r="Q238"/>
      <c r="R238"/>
      <c r="S238"/>
      <c r="T238"/>
    </row>
    <row r="239" spans="1:20" x14ac:dyDescent="0.25">
      <c r="A239"/>
      <c r="B239"/>
      <c r="C239"/>
      <c r="D239"/>
      <c r="E239"/>
      <c r="F239"/>
      <c r="G239"/>
      <c r="H239"/>
      <c r="I239"/>
      <c r="J239"/>
      <c r="K239"/>
      <c r="L239"/>
      <c r="M239"/>
      <c r="N239"/>
      <c r="O239"/>
      <c r="P239"/>
      <c r="Q239"/>
      <c r="R239"/>
      <c r="S239"/>
      <c r="T239"/>
    </row>
    <row r="240" spans="1:20" x14ac:dyDescent="0.25">
      <c r="A240"/>
      <c r="B240"/>
      <c r="C240"/>
      <c r="D240"/>
      <c r="E240"/>
      <c r="F240"/>
      <c r="G240"/>
      <c r="H240"/>
      <c r="I240"/>
      <c r="J240"/>
      <c r="K240"/>
      <c r="L240"/>
      <c r="M240"/>
      <c r="N240"/>
      <c r="O240"/>
      <c r="P240"/>
      <c r="Q240"/>
      <c r="R240"/>
      <c r="S240"/>
      <c r="T240"/>
    </row>
    <row r="241" spans="1:20" x14ac:dyDescent="0.25">
      <c r="A241"/>
      <c r="B241"/>
      <c r="C241"/>
      <c r="D241"/>
      <c r="E241"/>
      <c r="F241"/>
      <c r="G241"/>
      <c r="H241"/>
      <c r="I241"/>
      <c r="J241"/>
      <c r="K241"/>
      <c r="L241"/>
      <c r="M241"/>
      <c r="N241"/>
      <c r="O241"/>
      <c r="P241"/>
      <c r="Q241"/>
      <c r="R241"/>
      <c r="S241"/>
      <c r="T241"/>
    </row>
    <row r="242" spans="1:20" x14ac:dyDescent="0.25">
      <c r="A242"/>
      <c r="B242"/>
      <c r="C242"/>
      <c r="D242"/>
      <c r="E242"/>
      <c r="F242"/>
      <c r="G242"/>
      <c r="H242"/>
      <c r="I242"/>
      <c r="J242"/>
      <c r="K242"/>
      <c r="L242"/>
      <c r="M242"/>
      <c r="N242"/>
      <c r="O242"/>
      <c r="P242"/>
      <c r="Q242"/>
      <c r="R242"/>
      <c r="S242"/>
      <c r="T242"/>
    </row>
    <row r="243" spans="1:20" x14ac:dyDescent="0.25">
      <c r="A243"/>
      <c r="B243"/>
      <c r="C243"/>
      <c r="D243"/>
      <c r="E243"/>
      <c r="F243"/>
      <c r="G243"/>
      <c r="H243"/>
      <c r="I243"/>
      <c r="J243"/>
      <c r="K243"/>
      <c r="L243"/>
      <c r="M243"/>
      <c r="N243"/>
      <c r="O243"/>
      <c r="P243"/>
      <c r="Q243"/>
      <c r="R243"/>
      <c r="S243"/>
      <c r="T243"/>
    </row>
    <row r="244" spans="1:20" x14ac:dyDescent="0.25">
      <c r="A244"/>
      <c r="B244"/>
      <c r="C244"/>
      <c r="D244"/>
      <c r="E244"/>
      <c r="F244"/>
      <c r="G244"/>
      <c r="H244"/>
      <c r="I244"/>
      <c r="J244"/>
      <c r="K244"/>
      <c r="L244"/>
      <c r="M244"/>
      <c r="N244"/>
      <c r="O244"/>
      <c r="P244"/>
      <c r="Q244"/>
      <c r="R244"/>
      <c r="S244"/>
      <c r="T244"/>
    </row>
    <row r="245" spans="1:20" x14ac:dyDescent="0.25">
      <c r="A245"/>
      <c r="B245"/>
      <c r="C245"/>
      <c r="D245"/>
      <c r="E245"/>
      <c r="F245"/>
      <c r="G245"/>
      <c r="H245"/>
      <c r="I245"/>
      <c r="J245"/>
      <c r="K245"/>
      <c r="L245"/>
      <c r="M245"/>
      <c r="N245"/>
      <c r="O245"/>
      <c r="P245"/>
      <c r="Q245"/>
      <c r="R245"/>
      <c r="S245"/>
      <c r="T245"/>
    </row>
    <row r="246" spans="1:20" x14ac:dyDescent="0.25">
      <c r="A246"/>
      <c r="B246"/>
      <c r="C246"/>
      <c r="D246"/>
      <c r="E246"/>
      <c r="F246"/>
      <c r="G246"/>
      <c r="H246"/>
      <c r="I246"/>
      <c r="J246"/>
      <c r="K246"/>
      <c r="L246"/>
      <c r="M246"/>
      <c r="N246"/>
      <c r="O246"/>
      <c r="P246"/>
      <c r="Q246"/>
      <c r="R246"/>
      <c r="S246"/>
      <c r="T246"/>
    </row>
    <row r="247" spans="1:20" x14ac:dyDescent="0.25">
      <c r="A247"/>
      <c r="B247"/>
      <c r="C247"/>
      <c r="D247"/>
      <c r="E247"/>
      <c r="F247"/>
      <c r="G247"/>
      <c r="H247"/>
      <c r="I247"/>
      <c r="J247"/>
      <c r="K247"/>
      <c r="L247"/>
      <c r="M247"/>
      <c r="N247"/>
      <c r="O247"/>
      <c r="P247"/>
      <c r="Q247"/>
      <c r="R247"/>
      <c r="S247"/>
      <c r="T247"/>
    </row>
    <row r="248" spans="1:20" x14ac:dyDescent="0.25">
      <c r="A248"/>
      <c r="B248"/>
      <c r="C248"/>
      <c r="D248"/>
      <c r="E248"/>
      <c r="F248"/>
      <c r="G248"/>
      <c r="H248"/>
      <c r="I248"/>
      <c r="J248"/>
      <c r="K248"/>
      <c r="L248"/>
      <c r="M248"/>
      <c r="N248"/>
      <c r="O248"/>
      <c r="P248"/>
      <c r="Q248"/>
      <c r="R248"/>
      <c r="S248"/>
      <c r="T248"/>
    </row>
    <row r="249" spans="1:20" x14ac:dyDescent="0.25">
      <c r="A249"/>
      <c r="B249"/>
      <c r="C249"/>
      <c r="D249"/>
      <c r="E249"/>
      <c r="F249"/>
      <c r="G249"/>
      <c r="H249"/>
      <c r="I249"/>
      <c r="J249"/>
      <c r="K249"/>
      <c r="L249"/>
      <c r="M249"/>
      <c r="N249"/>
      <c r="O249"/>
      <c r="P249"/>
      <c r="Q249"/>
      <c r="R249"/>
      <c r="S249"/>
      <c r="T249"/>
    </row>
    <row r="250" spans="1:20" x14ac:dyDescent="0.25">
      <c r="A250"/>
      <c r="B250"/>
      <c r="C250"/>
      <c r="D250"/>
      <c r="E250"/>
      <c r="F250"/>
      <c r="G250"/>
      <c r="H250"/>
      <c r="I250"/>
      <c r="J250"/>
      <c r="K250"/>
      <c r="L250"/>
      <c r="M250"/>
      <c r="N250"/>
      <c r="O250"/>
      <c r="P250"/>
      <c r="Q250"/>
      <c r="R250"/>
      <c r="S250"/>
      <c r="T250"/>
    </row>
    <row r="251" spans="1:20" x14ac:dyDescent="0.25">
      <c r="A251"/>
      <c r="B251"/>
      <c r="C251"/>
      <c r="D251"/>
      <c r="E251"/>
      <c r="F251"/>
      <c r="G251"/>
      <c r="H251"/>
      <c r="I251"/>
      <c r="J251"/>
      <c r="K251"/>
      <c r="L251"/>
      <c r="M251"/>
      <c r="N251"/>
      <c r="O251"/>
      <c r="P251"/>
      <c r="Q251"/>
      <c r="R251"/>
      <c r="S251"/>
      <c r="T251"/>
    </row>
    <row r="252" spans="1:20" x14ac:dyDescent="0.25">
      <c r="A252"/>
      <c r="B252"/>
      <c r="C252"/>
      <c r="D252"/>
      <c r="E252"/>
      <c r="F252"/>
      <c r="G252"/>
      <c r="H252"/>
      <c r="I252"/>
      <c r="J252"/>
      <c r="K252"/>
      <c r="L252"/>
      <c r="M252"/>
      <c r="N252"/>
      <c r="O252"/>
      <c r="P252"/>
      <c r="Q252"/>
      <c r="R252"/>
      <c r="S252"/>
      <c r="T252"/>
    </row>
    <row r="253" spans="1:20" x14ac:dyDescent="0.25">
      <c r="A253"/>
      <c r="B253"/>
      <c r="C253"/>
      <c r="D253"/>
      <c r="E253"/>
      <c r="F253"/>
      <c r="G253"/>
      <c r="H253"/>
      <c r="I253"/>
      <c r="J253"/>
      <c r="K253"/>
      <c r="L253"/>
      <c r="M253"/>
      <c r="N253"/>
      <c r="O253"/>
      <c r="P253"/>
      <c r="Q253"/>
      <c r="R253"/>
      <c r="S253"/>
      <c r="T253"/>
    </row>
    <row r="254" spans="1:20" x14ac:dyDescent="0.25">
      <c r="A254"/>
      <c r="B254"/>
      <c r="C254"/>
      <c r="D254"/>
      <c r="E254"/>
      <c r="F254"/>
      <c r="G254"/>
      <c r="H254"/>
      <c r="I254"/>
      <c r="J254"/>
      <c r="K254"/>
      <c r="L254"/>
      <c r="M254"/>
      <c r="N254"/>
      <c r="O254"/>
      <c r="P254"/>
      <c r="Q254"/>
      <c r="R254"/>
      <c r="S254"/>
      <c r="T254"/>
    </row>
    <row r="255" spans="1:20" x14ac:dyDescent="0.25">
      <c r="A255"/>
      <c r="B255"/>
      <c r="C255"/>
      <c r="D255"/>
      <c r="E255"/>
      <c r="F255"/>
      <c r="G255"/>
      <c r="H255"/>
      <c r="I255"/>
      <c r="J255"/>
      <c r="K255"/>
      <c r="L255"/>
      <c r="M255"/>
      <c r="N255"/>
      <c r="O255"/>
      <c r="P255"/>
      <c r="Q255"/>
      <c r="R255"/>
      <c r="S255"/>
      <c r="T255"/>
    </row>
    <row r="256" spans="1:20" x14ac:dyDescent="0.25">
      <c r="A256"/>
      <c r="B256"/>
      <c r="C256"/>
      <c r="D256"/>
      <c r="E256"/>
      <c r="F256"/>
      <c r="G256"/>
      <c r="H256"/>
      <c r="I256"/>
      <c r="J256"/>
      <c r="K256"/>
      <c r="L256"/>
      <c r="M256"/>
      <c r="N256"/>
      <c r="O256"/>
      <c r="P256"/>
      <c r="Q256"/>
      <c r="R256"/>
      <c r="S256"/>
      <c r="T256"/>
    </row>
    <row r="257" spans="1:20" x14ac:dyDescent="0.25">
      <c r="A257"/>
      <c r="B257"/>
      <c r="C257"/>
      <c r="D257"/>
      <c r="E257"/>
      <c r="F257"/>
      <c r="G257"/>
      <c r="H257"/>
      <c r="I257"/>
      <c r="J257"/>
      <c r="K257"/>
      <c r="L257"/>
      <c r="M257"/>
      <c r="N257"/>
      <c r="O257"/>
      <c r="P257"/>
      <c r="Q257"/>
      <c r="R257"/>
      <c r="S257"/>
      <c r="T257"/>
    </row>
    <row r="258" spans="1:20" x14ac:dyDescent="0.25">
      <c r="A258"/>
      <c r="B258"/>
      <c r="C258"/>
      <c r="D258"/>
      <c r="E258"/>
      <c r="F258"/>
      <c r="G258"/>
      <c r="H258"/>
      <c r="I258"/>
      <c r="J258"/>
      <c r="K258"/>
      <c r="L258"/>
      <c r="M258"/>
      <c r="N258"/>
      <c r="O258"/>
      <c r="P258"/>
      <c r="Q258"/>
      <c r="R258"/>
      <c r="S258"/>
      <c r="T258"/>
    </row>
    <row r="259" spans="1:20" x14ac:dyDescent="0.25">
      <c r="A259"/>
      <c r="B259"/>
      <c r="C259"/>
      <c r="D259"/>
      <c r="E259"/>
      <c r="F259"/>
      <c r="G259"/>
      <c r="H259"/>
      <c r="I259"/>
      <c r="J259"/>
      <c r="K259"/>
      <c r="L259"/>
      <c r="M259"/>
      <c r="N259"/>
      <c r="O259"/>
      <c r="P259"/>
      <c r="Q259"/>
      <c r="R259"/>
      <c r="S259"/>
      <c r="T259"/>
    </row>
    <row r="260" spans="1:20" x14ac:dyDescent="0.25">
      <c r="A260"/>
      <c r="B260"/>
      <c r="C260"/>
      <c r="D260"/>
      <c r="E260"/>
      <c r="F260"/>
      <c r="G260"/>
      <c r="H260"/>
      <c r="I260"/>
      <c r="J260"/>
      <c r="K260"/>
      <c r="L260"/>
      <c r="M260"/>
      <c r="N260"/>
      <c r="O260"/>
      <c r="P260"/>
      <c r="Q260"/>
      <c r="R260"/>
      <c r="S260"/>
      <c r="T260"/>
    </row>
    <row r="261" spans="1:20" x14ac:dyDescent="0.25">
      <c r="A261"/>
      <c r="B261"/>
      <c r="C261"/>
      <c r="D261"/>
      <c r="E261"/>
      <c r="F261"/>
      <c r="G261"/>
      <c r="H261"/>
      <c r="I261"/>
      <c r="J261"/>
      <c r="K261"/>
      <c r="L261"/>
      <c r="M261"/>
      <c r="N261"/>
      <c r="O261"/>
      <c r="P261"/>
      <c r="Q261"/>
      <c r="R261"/>
      <c r="S261"/>
      <c r="T261"/>
    </row>
    <row r="262" spans="1:20" x14ac:dyDescent="0.25">
      <c r="A262"/>
      <c r="B262"/>
      <c r="C262"/>
      <c r="D262"/>
      <c r="E262"/>
      <c r="F262"/>
      <c r="G262"/>
      <c r="H262"/>
      <c r="I262"/>
      <c r="J262"/>
      <c r="K262"/>
      <c r="L262"/>
      <c r="M262"/>
      <c r="N262"/>
      <c r="O262"/>
      <c r="P262"/>
      <c r="Q262"/>
      <c r="R262"/>
      <c r="S262"/>
      <c r="T262"/>
    </row>
    <row r="263" spans="1:20" x14ac:dyDescent="0.25">
      <c r="A263"/>
      <c r="B263"/>
      <c r="C263"/>
      <c r="D263"/>
      <c r="E263"/>
      <c r="F263"/>
      <c r="G263"/>
      <c r="H263"/>
      <c r="I263"/>
      <c r="J263"/>
      <c r="K263"/>
      <c r="L263"/>
      <c r="M263"/>
      <c r="N263"/>
      <c r="O263"/>
      <c r="P263"/>
      <c r="Q263"/>
      <c r="R263"/>
      <c r="S263"/>
      <c r="T263"/>
    </row>
    <row r="264" spans="1:20" x14ac:dyDescent="0.25">
      <c r="A264"/>
      <c r="B264"/>
      <c r="C264"/>
      <c r="D264"/>
      <c r="E264"/>
      <c r="F264"/>
      <c r="G264"/>
      <c r="H264"/>
      <c r="I264"/>
      <c r="J264"/>
      <c r="K264"/>
      <c r="L264"/>
      <c r="M264"/>
      <c r="N264"/>
      <c r="O264"/>
      <c r="P264"/>
      <c r="Q264"/>
      <c r="R264"/>
      <c r="S264"/>
      <c r="T264"/>
    </row>
    <row r="265" spans="1:20" x14ac:dyDescent="0.25">
      <c r="A265"/>
      <c r="B265"/>
      <c r="C265"/>
      <c r="D265"/>
      <c r="E265"/>
      <c r="F265"/>
      <c r="G265"/>
      <c r="H265"/>
      <c r="I265"/>
      <c r="J265"/>
      <c r="K265"/>
      <c r="L265"/>
      <c r="M265"/>
      <c r="N265"/>
      <c r="O265"/>
      <c r="P265"/>
      <c r="Q265"/>
      <c r="R265"/>
      <c r="S265"/>
      <c r="T265"/>
    </row>
    <row r="266" spans="1:20" x14ac:dyDescent="0.25">
      <c r="A266"/>
      <c r="B266"/>
      <c r="C266"/>
      <c r="D266"/>
      <c r="E266"/>
      <c r="F266"/>
      <c r="G266"/>
      <c r="H266"/>
      <c r="I266"/>
      <c r="J266"/>
      <c r="K266"/>
      <c r="L266"/>
      <c r="M266"/>
      <c r="N266"/>
      <c r="O266"/>
      <c r="P266"/>
      <c r="Q266"/>
      <c r="R266"/>
      <c r="S266"/>
      <c r="T266"/>
    </row>
    <row r="267" spans="1:20" x14ac:dyDescent="0.25">
      <c r="A267"/>
      <c r="B267"/>
      <c r="C267"/>
      <c r="D267"/>
      <c r="E267"/>
      <c r="F267"/>
      <c r="G267"/>
      <c r="H267"/>
      <c r="I267"/>
      <c r="J267"/>
      <c r="K267"/>
      <c r="L267"/>
      <c r="M267"/>
      <c r="N267"/>
      <c r="O267"/>
      <c r="P267"/>
      <c r="Q267"/>
      <c r="R267"/>
      <c r="S267"/>
      <c r="T267"/>
    </row>
    <row r="268" spans="1:20" x14ac:dyDescent="0.25">
      <c r="A268"/>
      <c r="B268"/>
      <c r="C268"/>
      <c r="D268"/>
      <c r="E268"/>
      <c r="F268"/>
      <c r="G268"/>
      <c r="H268"/>
      <c r="I268"/>
      <c r="J268"/>
      <c r="K268"/>
      <c r="L268"/>
      <c r="M268"/>
      <c r="N268"/>
      <c r="O268"/>
      <c r="P268"/>
      <c r="Q268"/>
      <c r="R268"/>
      <c r="S268"/>
      <c r="T268"/>
    </row>
    <row r="269" spans="1:20" x14ac:dyDescent="0.25">
      <c r="A269"/>
      <c r="B269"/>
      <c r="C269"/>
      <c r="D269"/>
      <c r="E269"/>
      <c r="F269"/>
      <c r="G269"/>
      <c r="H269"/>
      <c r="I269"/>
      <c r="J269"/>
      <c r="K269"/>
      <c r="L269"/>
      <c r="M269"/>
      <c r="N269"/>
      <c r="O269"/>
      <c r="P269"/>
      <c r="Q269"/>
      <c r="R269"/>
      <c r="S269"/>
      <c r="T269"/>
    </row>
    <row r="270" spans="1:20" x14ac:dyDescent="0.25">
      <c r="A270"/>
      <c r="B270"/>
      <c r="C270"/>
      <c r="D270"/>
      <c r="E270"/>
      <c r="F270"/>
      <c r="G270"/>
      <c r="H270"/>
      <c r="I270"/>
      <c r="J270"/>
      <c r="K270"/>
      <c r="L270"/>
      <c r="M270"/>
      <c r="N270"/>
      <c r="O270"/>
      <c r="P270"/>
      <c r="Q270"/>
      <c r="R270"/>
      <c r="S270"/>
      <c r="T270"/>
    </row>
    <row r="271" spans="1:20" x14ac:dyDescent="0.25">
      <c r="A271"/>
      <c r="B271"/>
      <c r="C271"/>
      <c r="D271"/>
      <c r="E271"/>
      <c r="F271"/>
      <c r="G271"/>
      <c r="H271"/>
      <c r="I271"/>
      <c r="J271"/>
      <c r="K271"/>
      <c r="L271"/>
      <c r="M271"/>
      <c r="N271"/>
      <c r="O271"/>
      <c r="P271"/>
      <c r="Q271"/>
      <c r="R271"/>
      <c r="S271"/>
      <c r="T271"/>
    </row>
    <row r="272" spans="1:20" x14ac:dyDescent="0.25">
      <c r="A272"/>
      <c r="B272"/>
      <c r="C272"/>
      <c r="D272"/>
      <c r="E272"/>
      <c r="F272"/>
      <c r="G272"/>
      <c r="H272"/>
      <c r="I272"/>
      <c r="J272"/>
      <c r="K272"/>
      <c r="L272"/>
      <c r="M272"/>
      <c r="N272"/>
      <c r="O272"/>
      <c r="P272"/>
      <c r="Q272"/>
      <c r="R272"/>
      <c r="S272"/>
      <c r="T272"/>
    </row>
    <row r="273" spans="1:20" x14ac:dyDescent="0.25">
      <c r="A273"/>
      <c r="B273"/>
      <c r="C273"/>
      <c r="D273"/>
      <c r="E273"/>
      <c r="F273"/>
      <c r="G273"/>
      <c r="H273"/>
      <c r="I273"/>
      <c r="J273"/>
      <c r="K273"/>
      <c r="L273"/>
      <c r="M273"/>
      <c r="N273"/>
      <c r="O273"/>
      <c r="P273"/>
      <c r="Q273"/>
      <c r="R273"/>
      <c r="S273"/>
      <c r="T273"/>
    </row>
    <row r="274" spans="1:20" x14ac:dyDescent="0.25">
      <c r="A274"/>
      <c r="B274"/>
      <c r="C274"/>
      <c r="D274"/>
      <c r="E274"/>
      <c r="F274"/>
      <c r="G274"/>
      <c r="H274"/>
      <c r="I274"/>
      <c r="J274"/>
      <c r="K274"/>
      <c r="L274"/>
      <c r="M274"/>
      <c r="N274"/>
      <c r="O274"/>
      <c r="P274"/>
      <c r="Q274"/>
      <c r="R274"/>
      <c r="S274"/>
      <c r="T274"/>
    </row>
    <row r="275" spans="1:20" x14ac:dyDescent="0.25">
      <c r="A275"/>
      <c r="B275"/>
      <c r="C275"/>
      <c r="D275"/>
      <c r="E275"/>
      <c r="F275"/>
      <c r="G275"/>
      <c r="H275"/>
      <c r="I275"/>
      <c r="J275"/>
      <c r="K275"/>
      <c r="L275"/>
      <c r="M275"/>
      <c r="N275"/>
      <c r="O275"/>
      <c r="P275"/>
      <c r="Q275"/>
      <c r="R275"/>
      <c r="S275"/>
      <c r="T275"/>
    </row>
    <row r="276" spans="1:20" x14ac:dyDescent="0.25">
      <c r="A276"/>
      <c r="B276"/>
      <c r="C276"/>
      <c r="D276"/>
      <c r="E276"/>
      <c r="F276"/>
      <c r="G276"/>
      <c r="H276"/>
      <c r="I276"/>
      <c r="J276"/>
      <c r="K276"/>
      <c r="L276"/>
      <c r="M276"/>
      <c r="N276"/>
      <c r="O276"/>
      <c r="P276"/>
      <c r="Q276"/>
      <c r="R276"/>
      <c r="S276"/>
      <c r="T276"/>
    </row>
    <row r="277" spans="1:20" x14ac:dyDescent="0.25">
      <c r="A277"/>
      <c r="B277"/>
      <c r="C277"/>
      <c r="D277"/>
      <c r="E277"/>
      <c r="F277"/>
      <c r="G277"/>
      <c r="H277"/>
      <c r="I277"/>
      <c r="J277"/>
      <c r="K277"/>
      <c r="L277"/>
      <c r="M277"/>
      <c r="N277"/>
      <c r="O277"/>
      <c r="P277"/>
      <c r="Q277"/>
      <c r="R277"/>
      <c r="S277"/>
      <c r="T277"/>
    </row>
    <row r="278" spans="1:20" x14ac:dyDescent="0.25">
      <c r="A278"/>
      <c r="B278"/>
      <c r="C278"/>
      <c r="D278"/>
      <c r="E278"/>
      <c r="F278"/>
      <c r="G278"/>
      <c r="H278"/>
      <c r="I278"/>
      <c r="J278"/>
      <c r="K278"/>
      <c r="L278"/>
      <c r="M278"/>
      <c r="N278"/>
      <c r="O278"/>
      <c r="P278"/>
      <c r="Q278"/>
      <c r="R278"/>
      <c r="S278"/>
      <c r="T278"/>
    </row>
    <row r="279" spans="1:20" x14ac:dyDescent="0.25">
      <c r="A279"/>
      <c r="B279"/>
      <c r="C279"/>
      <c r="D279"/>
      <c r="E279"/>
      <c r="F279"/>
      <c r="G279"/>
      <c r="H279"/>
      <c r="I279"/>
      <c r="J279"/>
      <c r="K279"/>
      <c r="L279"/>
      <c r="M279"/>
      <c r="N279"/>
      <c r="O279"/>
      <c r="P279"/>
      <c r="Q279"/>
      <c r="R279"/>
      <c r="S279"/>
      <c r="T279"/>
    </row>
    <row r="280" spans="1:20" x14ac:dyDescent="0.25">
      <c r="A280"/>
      <c r="B280"/>
      <c r="C280"/>
      <c r="D280"/>
      <c r="E280"/>
      <c r="F280"/>
      <c r="G280"/>
      <c r="H280"/>
      <c r="I280"/>
      <c r="J280"/>
      <c r="K280"/>
      <c r="L280"/>
      <c r="M280"/>
      <c r="N280"/>
      <c r="O280"/>
      <c r="P280"/>
      <c r="Q280"/>
      <c r="R280"/>
      <c r="S280"/>
      <c r="T280"/>
    </row>
    <row r="281" spans="1:20" x14ac:dyDescent="0.25">
      <c r="A281"/>
      <c r="B281"/>
      <c r="C281"/>
      <c r="D281"/>
      <c r="E281"/>
      <c r="F281"/>
      <c r="G281"/>
      <c r="H281"/>
      <c r="I281"/>
      <c r="J281"/>
      <c r="K281"/>
      <c r="L281"/>
      <c r="M281"/>
      <c r="N281"/>
      <c r="O281"/>
      <c r="P281"/>
      <c r="Q281"/>
      <c r="R281"/>
      <c r="S281"/>
      <c r="T281"/>
    </row>
    <row r="282" spans="1:20" x14ac:dyDescent="0.25">
      <c r="A282"/>
      <c r="B282"/>
      <c r="C282"/>
      <c r="D282"/>
      <c r="E282"/>
      <c r="F282"/>
      <c r="G282"/>
      <c r="H282"/>
      <c r="I282"/>
      <c r="J282"/>
      <c r="K282"/>
      <c r="L282"/>
      <c r="M282"/>
      <c r="N282"/>
      <c r="O282"/>
      <c r="P282"/>
      <c r="Q282"/>
      <c r="R282"/>
      <c r="S282"/>
      <c r="T282"/>
    </row>
    <row r="283" spans="1:20" x14ac:dyDescent="0.25">
      <c r="A283"/>
      <c r="B283"/>
      <c r="C283"/>
      <c r="D283"/>
      <c r="E283"/>
      <c r="F283"/>
      <c r="G283"/>
      <c r="H283"/>
      <c r="I283"/>
      <c r="J283"/>
      <c r="K283"/>
      <c r="L283"/>
      <c r="M283"/>
      <c r="N283"/>
      <c r="O283"/>
      <c r="P283"/>
      <c r="Q283"/>
      <c r="R283"/>
      <c r="S283"/>
      <c r="T283"/>
    </row>
    <row r="284" spans="1:20" x14ac:dyDescent="0.25">
      <c r="A284"/>
      <c r="B284"/>
      <c r="C284"/>
      <c r="D284"/>
      <c r="E284"/>
      <c r="F284"/>
      <c r="G284"/>
      <c r="H284"/>
      <c r="I284"/>
      <c r="J284"/>
      <c r="K284"/>
      <c r="L284"/>
      <c r="M284"/>
      <c r="N284"/>
      <c r="O284"/>
      <c r="P284"/>
      <c r="Q284"/>
      <c r="R284"/>
      <c r="S284"/>
      <c r="T284"/>
    </row>
    <row r="285" spans="1:20" x14ac:dyDescent="0.25">
      <c r="A285"/>
      <c r="B285"/>
      <c r="C285"/>
      <c r="D285"/>
      <c r="E285"/>
      <c r="F285"/>
      <c r="G285"/>
      <c r="H285"/>
      <c r="I285"/>
      <c r="J285"/>
      <c r="K285"/>
      <c r="L285"/>
      <c r="M285"/>
      <c r="N285"/>
      <c r="O285"/>
      <c r="P285"/>
      <c r="Q285"/>
      <c r="R285"/>
      <c r="S285"/>
      <c r="T285"/>
    </row>
    <row r="286" spans="1:20" x14ac:dyDescent="0.25">
      <c r="A286"/>
      <c r="B286"/>
      <c r="C286"/>
      <c r="D286"/>
      <c r="E286"/>
      <c r="F286"/>
      <c r="G286"/>
      <c r="H286"/>
      <c r="I286"/>
      <c r="J286"/>
      <c r="K286"/>
      <c r="L286"/>
      <c r="M286"/>
      <c r="N286"/>
      <c r="O286"/>
      <c r="P286"/>
      <c r="Q286"/>
      <c r="R286"/>
      <c r="S286"/>
      <c r="T286"/>
    </row>
    <row r="287" spans="1:20" x14ac:dyDescent="0.25">
      <c r="A287"/>
      <c r="B287"/>
      <c r="C287"/>
      <c r="D287"/>
      <c r="E287"/>
      <c r="F287"/>
      <c r="G287"/>
      <c r="H287"/>
      <c r="I287"/>
      <c r="J287"/>
      <c r="K287"/>
      <c r="L287"/>
      <c r="M287"/>
      <c r="N287"/>
      <c r="O287"/>
      <c r="P287"/>
      <c r="Q287"/>
      <c r="R287"/>
      <c r="S287"/>
      <c r="T287"/>
    </row>
    <row r="288" spans="1:20" x14ac:dyDescent="0.25">
      <c r="A288"/>
      <c r="B288"/>
      <c r="C288"/>
      <c r="D288"/>
      <c r="E288"/>
      <c r="F288"/>
      <c r="G288"/>
      <c r="H288"/>
      <c r="I288"/>
      <c r="J288"/>
      <c r="K288"/>
      <c r="L288"/>
      <c r="M288"/>
      <c r="N288"/>
      <c r="O288"/>
      <c r="P288"/>
      <c r="Q288"/>
      <c r="R288"/>
      <c r="S288"/>
      <c r="T288"/>
    </row>
    <row r="289" spans="1:20" x14ac:dyDescent="0.25">
      <c r="A289"/>
      <c r="B289"/>
      <c r="C289"/>
      <c r="D289"/>
      <c r="E289"/>
      <c r="F289"/>
      <c r="G289"/>
      <c r="H289"/>
      <c r="I289"/>
      <c r="J289"/>
      <c r="K289"/>
      <c r="L289"/>
      <c r="M289"/>
      <c r="N289"/>
      <c r="O289"/>
      <c r="P289"/>
      <c r="Q289"/>
      <c r="R289"/>
      <c r="S289"/>
      <c r="T289"/>
    </row>
    <row r="290" spans="1:20" x14ac:dyDescent="0.25">
      <c r="A290"/>
      <c r="B290"/>
      <c r="C290"/>
      <c r="D290"/>
      <c r="E290"/>
      <c r="F290"/>
      <c r="G290"/>
      <c r="H290"/>
      <c r="I290"/>
      <c r="J290"/>
      <c r="K290"/>
      <c r="L290"/>
      <c r="M290"/>
      <c r="N290"/>
      <c r="O290"/>
      <c r="P290"/>
      <c r="Q290"/>
      <c r="R290"/>
      <c r="S290"/>
      <c r="T290"/>
    </row>
    <row r="291" spans="1:20" x14ac:dyDescent="0.25">
      <c r="A291"/>
      <c r="B291"/>
      <c r="C291"/>
      <c r="D291"/>
      <c r="E291"/>
      <c r="F291"/>
      <c r="G291"/>
      <c r="H291"/>
      <c r="I291"/>
      <c r="J291"/>
      <c r="K291"/>
      <c r="L291"/>
      <c r="M291"/>
      <c r="N291"/>
      <c r="O291"/>
      <c r="P291"/>
      <c r="Q291"/>
      <c r="R291"/>
      <c r="S291"/>
      <c r="T291"/>
    </row>
    <row r="292" spans="1:20" x14ac:dyDescent="0.25">
      <c r="A292"/>
      <c r="B292"/>
      <c r="C292"/>
      <c r="D292"/>
      <c r="E292"/>
      <c r="F292"/>
      <c r="G292"/>
      <c r="H292"/>
      <c r="I292"/>
      <c r="J292"/>
      <c r="K292"/>
      <c r="L292"/>
      <c r="M292"/>
      <c r="N292"/>
      <c r="O292"/>
      <c r="P292"/>
      <c r="Q292"/>
      <c r="R292"/>
      <c r="S292"/>
      <c r="T292"/>
    </row>
    <row r="293" spans="1:20" x14ac:dyDescent="0.25">
      <c r="A293"/>
      <c r="B293"/>
      <c r="C293"/>
      <c r="D293"/>
      <c r="E293"/>
      <c r="F293"/>
      <c r="G293"/>
      <c r="H293"/>
      <c r="I293"/>
      <c r="J293"/>
      <c r="K293"/>
      <c r="L293"/>
      <c r="M293"/>
      <c r="N293"/>
      <c r="O293"/>
      <c r="P293"/>
      <c r="Q293"/>
      <c r="R293"/>
      <c r="S293"/>
      <c r="T293"/>
    </row>
    <row r="294" spans="1:20" x14ac:dyDescent="0.25">
      <c r="A294"/>
      <c r="B294"/>
      <c r="C294"/>
      <c r="D294"/>
      <c r="E294"/>
      <c r="F294"/>
      <c r="G294"/>
      <c r="H294"/>
      <c r="I294"/>
      <c r="J294"/>
      <c r="K294"/>
      <c r="L294"/>
      <c r="M294"/>
      <c r="N294"/>
      <c r="O294"/>
      <c r="P294"/>
      <c r="Q294"/>
      <c r="R294"/>
      <c r="S294"/>
      <c r="T294"/>
    </row>
    <row r="295" spans="1:20" x14ac:dyDescent="0.25">
      <c r="A295"/>
      <c r="B295"/>
      <c r="C295"/>
      <c r="D295"/>
      <c r="E295"/>
      <c r="F295"/>
      <c r="G295"/>
      <c r="H295"/>
      <c r="I295"/>
      <c r="J295"/>
      <c r="K295"/>
      <c r="L295"/>
      <c r="M295"/>
      <c r="N295"/>
      <c r="O295"/>
      <c r="P295"/>
      <c r="Q295"/>
      <c r="R295"/>
      <c r="S295"/>
      <c r="T295"/>
    </row>
    <row r="296" spans="1:20" x14ac:dyDescent="0.25">
      <c r="A296"/>
      <c r="B296"/>
      <c r="C296"/>
      <c r="D296"/>
      <c r="E296"/>
      <c r="F296"/>
      <c r="G296"/>
      <c r="H296"/>
      <c r="I296"/>
      <c r="J296"/>
      <c r="K296"/>
      <c r="L296"/>
      <c r="M296"/>
      <c r="N296"/>
      <c r="O296"/>
      <c r="P296"/>
      <c r="Q296"/>
      <c r="R296"/>
      <c r="S296"/>
      <c r="T296"/>
    </row>
    <row r="297" spans="1:20" x14ac:dyDescent="0.25">
      <c r="A297"/>
      <c r="B297"/>
      <c r="C297"/>
      <c r="D297"/>
      <c r="E297"/>
      <c r="F297"/>
      <c r="G297"/>
      <c r="H297"/>
      <c r="I297"/>
      <c r="J297"/>
      <c r="K297"/>
      <c r="L297"/>
      <c r="M297"/>
      <c r="N297"/>
      <c r="O297"/>
      <c r="P297"/>
      <c r="Q297"/>
      <c r="R297"/>
      <c r="S297"/>
      <c r="T297"/>
    </row>
    <row r="298" spans="1:20" x14ac:dyDescent="0.25">
      <c r="A298"/>
      <c r="B298"/>
      <c r="C298"/>
      <c r="D298"/>
      <c r="E298"/>
      <c r="F298"/>
      <c r="G298"/>
      <c r="H298"/>
      <c r="I298"/>
      <c r="J298"/>
      <c r="K298"/>
      <c r="L298"/>
      <c r="M298"/>
      <c r="N298"/>
      <c r="O298"/>
      <c r="P298"/>
      <c r="Q298"/>
      <c r="R298"/>
      <c r="S298"/>
      <c r="T298"/>
    </row>
    <row r="299" spans="1:20" x14ac:dyDescent="0.25">
      <c r="A299"/>
      <c r="B299"/>
      <c r="C299"/>
      <c r="D299"/>
      <c r="E299"/>
      <c r="F299"/>
      <c r="G299"/>
      <c r="H299"/>
      <c r="I299"/>
      <c r="J299"/>
      <c r="K299"/>
      <c r="L299"/>
      <c r="M299"/>
      <c r="N299"/>
      <c r="O299"/>
      <c r="P299"/>
      <c r="Q299"/>
      <c r="R299"/>
      <c r="S299"/>
      <c r="T299"/>
    </row>
    <row r="300" spans="1:20" x14ac:dyDescent="0.25">
      <c r="A300"/>
      <c r="B300"/>
      <c r="C300"/>
      <c r="D300"/>
      <c r="E300"/>
      <c r="F300"/>
      <c r="G300"/>
      <c r="H300"/>
      <c r="I300"/>
      <c r="J300"/>
      <c r="K300"/>
      <c r="L300"/>
      <c r="M300"/>
      <c r="N300"/>
      <c r="O300"/>
      <c r="P300"/>
      <c r="Q300"/>
      <c r="R300"/>
      <c r="S300"/>
      <c r="T300"/>
    </row>
    <row r="301" spans="1:20" x14ac:dyDescent="0.25">
      <c r="A301"/>
      <c r="B301"/>
      <c r="C301"/>
      <c r="D301"/>
      <c r="E301"/>
      <c r="F301"/>
      <c r="G301"/>
      <c r="H301"/>
      <c r="I301"/>
      <c r="J301"/>
      <c r="K301"/>
      <c r="L301"/>
      <c r="M301"/>
      <c r="N301"/>
      <c r="O301"/>
      <c r="P301"/>
      <c r="Q301"/>
      <c r="R301"/>
      <c r="S301"/>
      <c r="T301"/>
    </row>
    <row r="302" spans="1:20" x14ac:dyDescent="0.25">
      <c r="A302"/>
      <c r="B302"/>
      <c r="C302"/>
      <c r="D302"/>
      <c r="E302"/>
      <c r="F302"/>
      <c r="G302"/>
      <c r="H302"/>
      <c r="I302"/>
      <c r="J302"/>
      <c r="K302"/>
      <c r="L302"/>
      <c r="M302"/>
      <c r="N302"/>
      <c r="O302"/>
      <c r="P302"/>
      <c r="Q302"/>
      <c r="R302"/>
      <c r="S302"/>
      <c r="T302"/>
    </row>
    <row r="303" spans="1:20" x14ac:dyDescent="0.25">
      <c r="A303"/>
      <c r="B303"/>
      <c r="C303"/>
      <c r="D303"/>
      <c r="E303"/>
      <c r="F303"/>
      <c r="G303"/>
      <c r="H303"/>
      <c r="I303"/>
      <c r="J303"/>
      <c r="K303"/>
      <c r="L303"/>
      <c r="M303"/>
      <c r="N303"/>
      <c r="O303"/>
      <c r="P303"/>
      <c r="Q303"/>
      <c r="R303"/>
      <c r="S303"/>
      <c r="T303"/>
    </row>
    <row r="304" spans="1:20" x14ac:dyDescent="0.25">
      <c r="A304"/>
      <c r="B304"/>
      <c r="C304"/>
      <c r="D304"/>
      <c r="E304"/>
      <c r="F304"/>
      <c r="G304"/>
      <c r="H304"/>
      <c r="I304"/>
      <c r="J304"/>
      <c r="K304"/>
      <c r="L304"/>
      <c r="M304"/>
      <c r="N304"/>
      <c r="O304"/>
      <c r="P304"/>
      <c r="Q304"/>
      <c r="R304"/>
      <c r="S304"/>
      <c r="T304"/>
    </row>
    <row r="305" spans="1:20" x14ac:dyDescent="0.25">
      <c r="A305"/>
      <c r="B305"/>
      <c r="C305"/>
      <c r="D305"/>
      <c r="E305"/>
      <c r="F305"/>
      <c r="G305"/>
      <c r="H305"/>
      <c r="I305"/>
      <c r="J305"/>
      <c r="K305"/>
      <c r="L305"/>
      <c r="M305"/>
      <c r="N305"/>
      <c r="O305"/>
      <c r="P305"/>
      <c r="Q305"/>
      <c r="R305"/>
      <c r="S305"/>
      <c r="T305"/>
    </row>
    <row r="306" spans="1:20" x14ac:dyDescent="0.25">
      <c r="A306"/>
      <c r="B306"/>
      <c r="C306"/>
      <c r="D306"/>
      <c r="E306"/>
      <c r="F306"/>
      <c r="G306"/>
      <c r="H306"/>
      <c r="I306"/>
      <c r="J306"/>
      <c r="K306"/>
      <c r="L306"/>
      <c r="M306"/>
      <c r="N306"/>
      <c r="O306"/>
      <c r="P306"/>
      <c r="Q306"/>
      <c r="R306"/>
      <c r="S306"/>
      <c r="T306"/>
    </row>
    <row r="307" spans="1:20" x14ac:dyDescent="0.25">
      <c r="A307"/>
      <c r="B307"/>
      <c r="C307"/>
      <c r="D307"/>
      <c r="E307"/>
      <c r="F307"/>
      <c r="G307"/>
      <c r="H307"/>
      <c r="I307"/>
      <c r="J307"/>
      <c r="K307"/>
      <c r="L307"/>
      <c r="M307"/>
      <c r="N307"/>
      <c r="O307"/>
      <c r="P307"/>
      <c r="Q307"/>
      <c r="R307"/>
      <c r="S307"/>
      <c r="T307"/>
    </row>
    <row r="308" spans="1:20" x14ac:dyDescent="0.25">
      <c r="A308"/>
      <c r="B308"/>
      <c r="C308"/>
      <c r="D308"/>
      <c r="E308"/>
      <c r="F308"/>
      <c r="G308"/>
      <c r="H308"/>
      <c r="I308"/>
      <c r="J308"/>
      <c r="K308"/>
      <c r="L308"/>
      <c r="M308"/>
      <c r="N308"/>
      <c r="O308"/>
      <c r="P308"/>
      <c r="Q308"/>
      <c r="R308"/>
      <c r="S308"/>
      <c r="T308"/>
    </row>
    <row r="309" spans="1:20" x14ac:dyDescent="0.25">
      <c r="A309"/>
      <c r="B309"/>
      <c r="C309"/>
      <c r="D309"/>
      <c r="E309"/>
      <c r="F309"/>
      <c r="G309"/>
      <c r="H309"/>
      <c r="I309"/>
      <c r="J309"/>
      <c r="K309"/>
      <c r="L309"/>
      <c r="M309"/>
      <c r="N309"/>
      <c r="O309"/>
      <c r="P309"/>
      <c r="Q309"/>
      <c r="R309"/>
      <c r="S309"/>
      <c r="T309"/>
    </row>
    <row r="310" spans="1:20" x14ac:dyDescent="0.25">
      <c r="A310"/>
      <c r="B310"/>
      <c r="C310"/>
      <c r="D310"/>
      <c r="E310"/>
      <c r="F310"/>
      <c r="G310"/>
      <c r="H310"/>
      <c r="I310"/>
      <c r="J310"/>
      <c r="K310"/>
      <c r="L310"/>
      <c r="M310"/>
      <c r="N310"/>
      <c r="O310"/>
      <c r="P310"/>
      <c r="Q310"/>
      <c r="R310"/>
      <c r="S310"/>
      <c r="T310"/>
    </row>
    <row r="311" spans="1:20" x14ac:dyDescent="0.25">
      <c r="A311"/>
      <c r="B311"/>
      <c r="C311"/>
      <c r="D311"/>
      <c r="E311"/>
      <c r="F311"/>
      <c r="G311"/>
      <c r="H311"/>
      <c r="I311"/>
      <c r="J311"/>
      <c r="K311"/>
      <c r="L311"/>
      <c r="M311"/>
      <c r="N311"/>
      <c r="O311"/>
      <c r="P311"/>
      <c r="Q311"/>
      <c r="R311"/>
      <c r="S311"/>
      <c r="T311"/>
    </row>
    <row r="312" spans="1:20" x14ac:dyDescent="0.25">
      <c r="A312"/>
      <c r="B312"/>
      <c r="C312"/>
      <c r="D312"/>
      <c r="E312"/>
      <c r="F312"/>
      <c r="G312"/>
      <c r="H312"/>
      <c r="I312"/>
      <c r="J312"/>
      <c r="K312"/>
      <c r="L312"/>
      <c r="M312"/>
      <c r="N312"/>
      <c r="O312"/>
      <c r="P312"/>
      <c r="Q312"/>
      <c r="R312"/>
      <c r="S312"/>
      <c r="T312"/>
    </row>
    <row r="313" spans="1:20" x14ac:dyDescent="0.25">
      <c r="A313"/>
      <c r="B313"/>
      <c r="C313"/>
      <c r="D313"/>
      <c r="E313"/>
      <c r="F313"/>
      <c r="G313"/>
      <c r="H313"/>
      <c r="I313"/>
      <c r="J313"/>
      <c r="K313"/>
      <c r="L313"/>
      <c r="M313"/>
      <c r="N313"/>
      <c r="O313"/>
      <c r="P313"/>
      <c r="Q313"/>
      <c r="R313"/>
      <c r="S313"/>
      <c r="T313"/>
    </row>
    <row r="314" spans="1:20" x14ac:dyDescent="0.25">
      <c r="A314"/>
      <c r="B314"/>
      <c r="C314"/>
      <c r="D314"/>
      <c r="E314"/>
      <c r="F314"/>
      <c r="G314"/>
      <c r="H314"/>
      <c r="I314"/>
      <c r="J314"/>
      <c r="K314"/>
      <c r="L314"/>
      <c r="M314"/>
      <c r="N314"/>
      <c r="O314"/>
      <c r="P314"/>
      <c r="Q314"/>
      <c r="R314"/>
      <c r="S314"/>
      <c r="T314"/>
    </row>
    <row r="315" spans="1:20" x14ac:dyDescent="0.25">
      <c r="A315"/>
      <c r="B315"/>
      <c r="C315"/>
      <c r="D315"/>
      <c r="E315"/>
      <c r="F315"/>
      <c r="G315"/>
      <c r="H315"/>
      <c r="I315"/>
      <c r="J315"/>
      <c r="K315"/>
      <c r="L315"/>
      <c r="M315"/>
      <c r="N315"/>
      <c r="O315"/>
      <c r="P315"/>
      <c r="Q315"/>
      <c r="R315"/>
      <c r="S315"/>
      <c r="T315"/>
    </row>
    <row r="316" spans="1:20" x14ac:dyDescent="0.25">
      <c r="A316"/>
      <c r="B316"/>
      <c r="C316"/>
      <c r="D316"/>
      <c r="E316"/>
      <c r="F316"/>
      <c r="G316"/>
      <c r="H316"/>
      <c r="I316"/>
      <c r="J316"/>
      <c r="K316"/>
      <c r="L316"/>
      <c r="M316"/>
      <c r="N316"/>
      <c r="O316"/>
      <c r="P316"/>
      <c r="Q316"/>
      <c r="R316"/>
      <c r="S316"/>
      <c r="T316"/>
    </row>
    <row r="317" spans="1:20" x14ac:dyDescent="0.25">
      <c r="A317"/>
      <c r="B317"/>
      <c r="C317"/>
      <c r="D317"/>
      <c r="E317"/>
      <c r="F317"/>
      <c r="G317"/>
      <c r="H317"/>
      <c r="I317"/>
      <c r="J317"/>
      <c r="K317"/>
      <c r="L317"/>
      <c r="M317"/>
      <c r="N317"/>
      <c r="O317"/>
      <c r="P317"/>
      <c r="Q317"/>
      <c r="R317"/>
      <c r="S317"/>
      <c r="T317"/>
    </row>
    <row r="318" spans="1:20" x14ac:dyDescent="0.25">
      <c r="A318"/>
      <c r="B318"/>
      <c r="C318"/>
      <c r="D318"/>
      <c r="E318"/>
      <c r="F318"/>
      <c r="G318"/>
      <c r="H318"/>
      <c r="I318"/>
      <c r="J318"/>
      <c r="K318"/>
      <c r="L318"/>
      <c r="M318"/>
      <c r="N318"/>
      <c r="O318"/>
      <c r="P318"/>
      <c r="Q318"/>
      <c r="R318"/>
      <c r="S318"/>
      <c r="T318"/>
    </row>
    <row r="319" spans="1:20" x14ac:dyDescent="0.25">
      <c r="A319"/>
      <c r="B319"/>
      <c r="C319"/>
      <c r="D319"/>
      <c r="E319"/>
      <c r="F319"/>
      <c r="G319"/>
      <c r="H319"/>
      <c r="I319"/>
      <c r="J319"/>
      <c r="K319"/>
      <c r="L319"/>
      <c r="M319"/>
      <c r="N319"/>
      <c r="O319"/>
      <c r="P319"/>
      <c r="Q319"/>
      <c r="R319"/>
      <c r="S319"/>
      <c r="T319"/>
    </row>
    <row r="320" spans="1:20" x14ac:dyDescent="0.25">
      <c r="A320"/>
      <c r="B320"/>
      <c r="C320"/>
      <c r="D320"/>
      <c r="E320"/>
      <c r="F320"/>
      <c r="G320"/>
      <c r="H320"/>
      <c r="I320"/>
      <c r="J320"/>
      <c r="K320"/>
      <c r="L320"/>
      <c r="M320"/>
      <c r="N320"/>
      <c r="O320"/>
      <c r="P320"/>
      <c r="Q320"/>
      <c r="R320"/>
      <c r="S320"/>
      <c r="T320"/>
    </row>
    <row r="321" spans="1:20" x14ac:dyDescent="0.25">
      <c r="A321"/>
      <c r="B321"/>
      <c r="C321"/>
      <c r="D321"/>
      <c r="E321"/>
      <c r="F321"/>
      <c r="G321"/>
      <c r="H321"/>
      <c r="I321"/>
      <c r="J321"/>
      <c r="K321"/>
      <c r="L321"/>
      <c r="M321"/>
      <c r="N321"/>
      <c r="O321"/>
      <c r="P321"/>
      <c r="Q321"/>
      <c r="R321"/>
      <c r="S321"/>
      <c r="T321"/>
    </row>
    <row r="322" spans="1:20" x14ac:dyDescent="0.25">
      <c r="A322"/>
      <c r="B322"/>
      <c r="C322"/>
      <c r="D322"/>
      <c r="E322"/>
      <c r="F322"/>
      <c r="G322"/>
      <c r="H322"/>
      <c r="I322"/>
      <c r="J322"/>
      <c r="K322"/>
      <c r="L322"/>
      <c r="M322"/>
      <c r="N322"/>
      <c r="O322"/>
      <c r="P322"/>
      <c r="Q322"/>
      <c r="R322"/>
      <c r="S322"/>
      <c r="T322"/>
    </row>
    <row r="323" spans="1:20" x14ac:dyDescent="0.25">
      <c r="A323"/>
      <c r="B323"/>
      <c r="C323"/>
      <c r="D323"/>
      <c r="E323"/>
      <c r="F323"/>
      <c r="G323"/>
      <c r="H323"/>
      <c r="I323"/>
      <c r="J323"/>
      <c r="K323"/>
      <c r="L323"/>
      <c r="M323"/>
      <c r="N323"/>
      <c r="O323"/>
      <c r="P323"/>
      <c r="Q323"/>
      <c r="R323"/>
      <c r="S323"/>
      <c r="T323"/>
    </row>
    <row r="324" spans="1:20" x14ac:dyDescent="0.25">
      <c r="A324"/>
      <c r="B324"/>
      <c r="C324"/>
      <c r="D324"/>
      <c r="E324"/>
      <c r="F324"/>
      <c r="G324"/>
      <c r="H324"/>
      <c r="I324"/>
      <c r="J324"/>
      <c r="K324"/>
      <c r="L324"/>
      <c r="M324"/>
      <c r="N324"/>
      <c r="O324"/>
      <c r="P324"/>
      <c r="Q324"/>
      <c r="R324"/>
      <c r="S324"/>
      <c r="T324"/>
    </row>
    <row r="325" spans="1:20" x14ac:dyDescent="0.25">
      <c r="A325"/>
      <c r="B325"/>
      <c r="C325"/>
      <c r="D325"/>
      <c r="E325"/>
      <c r="F325"/>
      <c r="G325"/>
      <c r="H325"/>
      <c r="I325"/>
      <c r="J325"/>
      <c r="K325"/>
      <c r="L325"/>
      <c r="M325"/>
      <c r="N325"/>
      <c r="O325"/>
      <c r="P325"/>
      <c r="Q325"/>
      <c r="R325"/>
      <c r="S325"/>
      <c r="T325"/>
    </row>
    <row r="326" spans="1:20" x14ac:dyDescent="0.25">
      <c r="A326"/>
      <c r="B326"/>
      <c r="C326"/>
      <c r="D326"/>
      <c r="E326"/>
      <c r="F326"/>
      <c r="G326"/>
      <c r="H326"/>
      <c r="I326"/>
      <c r="J326"/>
      <c r="K326"/>
      <c r="L326"/>
      <c r="M326"/>
      <c r="N326"/>
      <c r="O326"/>
      <c r="P326"/>
      <c r="Q326"/>
      <c r="R326"/>
      <c r="S326"/>
      <c r="T326"/>
    </row>
    <row r="327" spans="1:20" x14ac:dyDescent="0.25">
      <c r="A327"/>
      <c r="B327"/>
      <c r="C327"/>
      <c r="D327"/>
      <c r="E327"/>
      <c r="F327"/>
      <c r="G327"/>
      <c r="H327"/>
      <c r="I327"/>
      <c r="J327"/>
      <c r="K327"/>
      <c r="L327"/>
      <c r="M327"/>
      <c r="N327"/>
      <c r="O327"/>
      <c r="P327"/>
      <c r="Q327"/>
      <c r="R327"/>
      <c r="S327"/>
      <c r="T327"/>
    </row>
    <row r="328" spans="1:20" x14ac:dyDescent="0.25">
      <c r="A328"/>
      <c r="B328"/>
      <c r="C328"/>
      <c r="D328"/>
      <c r="E328"/>
      <c r="F328"/>
      <c r="G328"/>
      <c r="H328"/>
      <c r="I328"/>
      <c r="J328"/>
      <c r="K328"/>
      <c r="L328"/>
      <c r="M328"/>
      <c r="N328"/>
      <c r="O328"/>
      <c r="P328"/>
      <c r="Q328"/>
      <c r="R328"/>
      <c r="S328"/>
      <c r="T328"/>
    </row>
    <row r="329" spans="1:20" x14ac:dyDescent="0.25">
      <c r="A329"/>
      <c r="B329"/>
      <c r="C329"/>
      <c r="D329"/>
      <c r="E329"/>
      <c r="F329"/>
      <c r="G329"/>
      <c r="H329"/>
      <c r="I329"/>
      <c r="J329"/>
      <c r="K329"/>
      <c r="L329"/>
      <c r="M329"/>
      <c r="N329"/>
      <c r="O329"/>
      <c r="P329"/>
      <c r="Q329"/>
      <c r="R329"/>
      <c r="S329"/>
      <c r="T329"/>
    </row>
    <row r="330" spans="1:20" x14ac:dyDescent="0.25">
      <c r="A330"/>
      <c r="B330"/>
      <c r="C330"/>
      <c r="D330"/>
      <c r="E330"/>
      <c r="F330"/>
      <c r="G330"/>
      <c r="H330"/>
      <c r="I330"/>
      <c r="J330"/>
      <c r="K330"/>
      <c r="L330"/>
      <c r="M330"/>
      <c r="N330"/>
      <c r="O330"/>
      <c r="P330"/>
      <c r="Q330"/>
      <c r="R330"/>
      <c r="S330"/>
      <c r="T330"/>
    </row>
    <row r="331" spans="1:20" x14ac:dyDescent="0.25">
      <c r="A331"/>
      <c r="B331"/>
      <c r="C331"/>
      <c r="D331"/>
      <c r="E331"/>
      <c r="F331"/>
      <c r="G331"/>
      <c r="H331"/>
      <c r="I331"/>
      <c r="J331"/>
      <c r="K331"/>
      <c r="L331"/>
      <c r="M331"/>
      <c r="N331"/>
      <c r="O331"/>
      <c r="P331"/>
      <c r="Q331"/>
      <c r="R331"/>
      <c r="S331"/>
      <c r="T331"/>
    </row>
    <row r="332" spans="1:20" x14ac:dyDescent="0.25">
      <c r="A332"/>
      <c r="B332"/>
      <c r="C332"/>
      <c r="D332"/>
      <c r="E332"/>
      <c r="F332"/>
      <c r="G332"/>
      <c r="H332"/>
      <c r="I332"/>
      <c r="J332"/>
      <c r="K332"/>
      <c r="L332"/>
      <c r="M332"/>
      <c r="N332"/>
      <c r="O332"/>
      <c r="P332"/>
      <c r="Q332"/>
      <c r="R332"/>
      <c r="S332"/>
      <c r="T332"/>
    </row>
    <row r="333" spans="1:20" x14ac:dyDescent="0.25">
      <c r="A333"/>
      <c r="B333"/>
      <c r="C333"/>
      <c r="D333"/>
      <c r="E333"/>
      <c r="F333"/>
      <c r="G333"/>
      <c r="H333"/>
      <c r="I333"/>
      <c r="J333"/>
      <c r="K333"/>
      <c r="L333"/>
      <c r="M333"/>
      <c r="N333"/>
      <c r="O333"/>
      <c r="P333"/>
      <c r="Q333"/>
      <c r="R333"/>
      <c r="S333"/>
      <c r="T333"/>
    </row>
    <row r="334" spans="1:20" x14ac:dyDescent="0.25">
      <c r="A334"/>
      <c r="B334"/>
      <c r="C334"/>
      <c r="D334"/>
      <c r="E334"/>
      <c r="F334"/>
      <c r="G334"/>
      <c r="H334"/>
      <c r="I334"/>
      <c r="J334"/>
      <c r="K334"/>
      <c r="L334"/>
      <c r="M334"/>
      <c r="N334"/>
      <c r="O334"/>
      <c r="P334"/>
      <c r="Q334"/>
      <c r="R334"/>
      <c r="S334"/>
      <c r="T334"/>
    </row>
    <row r="335" spans="1:20" x14ac:dyDescent="0.25">
      <c r="A335"/>
      <c r="B335"/>
      <c r="C335"/>
      <c r="D335"/>
      <c r="E335"/>
      <c r="F335"/>
      <c r="G335"/>
      <c r="H335"/>
      <c r="I335"/>
      <c r="J335"/>
      <c r="K335"/>
      <c r="L335"/>
      <c r="M335"/>
      <c r="N335"/>
      <c r="O335"/>
      <c r="P335"/>
      <c r="Q335"/>
      <c r="R335"/>
      <c r="S335"/>
      <c r="T335"/>
    </row>
    <row r="336" spans="1:20" x14ac:dyDescent="0.25">
      <c r="A336"/>
      <c r="B336"/>
      <c r="C336"/>
      <c r="D336"/>
      <c r="E336"/>
      <c r="F336"/>
      <c r="G336"/>
      <c r="H336"/>
      <c r="I336"/>
      <c r="J336"/>
      <c r="K336"/>
      <c r="L336"/>
      <c r="M336"/>
      <c r="N336"/>
      <c r="O336"/>
      <c r="P336"/>
      <c r="Q336"/>
      <c r="R336"/>
      <c r="S336"/>
      <c r="T336"/>
    </row>
    <row r="337" spans="1:20" x14ac:dyDescent="0.25">
      <c r="A337"/>
      <c r="B337"/>
      <c r="C337"/>
      <c r="D337"/>
      <c r="E337"/>
      <c r="F337"/>
      <c r="G337"/>
      <c r="H337"/>
      <c r="I337"/>
      <c r="J337"/>
      <c r="K337"/>
      <c r="L337"/>
      <c r="M337"/>
      <c r="N337"/>
      <c r="O337"/>
      <c r="P337"/>
      <c r="Q337"/>
      <c r="R337"/>
      <c r="S337"/>
      <c r="T337"/>
    </row>
    <row r="338" spans="1:20" x14ac:dyDescent="0.25">
      <c r="A338"/>
      <c r="B338"/>
      <c r="C338"/>
      <c r="D338"/>
      <c r="E338"/>
      <c r="F338"/>
      <c r="G338"/>
      <c r="H338"/>
      <c r="I338"/>
      <c r="J338"/>
      <c r="K338"/>
      <c r="L338"/>
      <c r="M338"/>
      <c r="N338"/>
      <c r="O338"/>
      <c r="P338"/>
      <c r="Q338"/>
      <c r="R338"/>
      <c r="S338"/>
      <c r="T338"/>
    </row>
    <row r="339" spans="1:20" x14ac:dyDescent="0.25">
      <c r="A339"/>
      <c r="B339"/>
      <c r="C339"/>
      <c r="D339"/>
      <c r="E339"/>
      <c r="F339"/>
      <c r="G339"/>
      <c r="H339"/>
      <c r="I339"/>
      <c r="J339"/>
      <c r="K339"/>
      <c r="L339"/>
      <c r="M339"/>
      <c r="N339"/>
      <c r="O339"/>
      <c r="P339"/>
      <c r="Q339"/>
      <c r="R339"/>
      <c r="S339"/>
      <c r="T339"/>
    </row>
    <row r="340" spans="1:20" x14ac:dyDescent="0.25">
      <c r="A340"/>
      <c r="B340"/>
      <c r="C340"/>
      <c r="D340"/>
      <c r="E340"/>
      <c r="F340"/>
      <c r="G340"/>
      <c r="H340"/>
      <c r="I340"/>
      <c r="J340"/>
      <c r="K340"/>
      <c r="L340"/>
      <c r="M340"/>
      <c r="N340"/>
      <c r="O340"/>
      <c r="P340"/>
      <c r="Q340"/>
      <c r="R340"/>
      <c r="S340"/>
      <c r="T340"/>
    </row>
    <row r="341" spans="1:20" x14ac:dyDescent="0.25">
      <c r="A341"/>
      <c r="B341"/>
      <c r="C341"/>
      <c r="D341"/>
      <c r="E341"/>
      <c r="F341"/>
      <c r="G341"/>
      <c r="H341"/>
      <c r="I341"/>
      <c r="J341"/>
      <c r="K341"/>
      <c r="L341"/>
      <c r="M341"/>
      <c r="N341"/>
      <c r="O341"/>
      <c r="P341"/>
      <c r="Q341"/>
      <c r="R341"/>
      <c r="S341"/>
      <c r="T341"/>
    </row>
    <row r="342" spans="1:20" x14ac:dyDescent="0.25">
      <c r="A342"/>
      <c r="B342"/>
      <c r="C342"/>
      <c r="D342"/>
      <c r="E342"/>
      <c r="F342"/>
      <c r="G342"/>
      <c r="H342"/>
      <c r="I342"/>
      <c r="J342"/>
      <c r="K342"/>
      <c r="L342"/>
      <c r="M342"/>
      <c r="N342"/>
      <c r="O342"/>
      <c r="P342"/>
      <c r="Q342"/>
      <c r="R342"/>
      <c r="S342"/>
      <c r="T342"/>
    </row>
    <row r="343" spans="1:20" x14ac:dyDescent="0.25">
      <c r="A343"/>
      <c r="B343"/>
      <c r="C343"/>
      <c r="D343"/>
      <c r="E343"/>
      <c r="F343"/>
      <c r="G343"/>
      <c r="H343"/>
      <c r="I343"/>
      <c r="J343"/>
      <c r="K343"/>
      <c r="L343"/>
      <c r="M343"/>
      <c r="N343"/>
      <c r="O343"/>
      <c r="P343"/>
      <c r="Q343"/>
      <c r="R343"/>
      <c r="S343"/>
      <c r="T343"/>
    </row>
    <row r="344" spans="1:20" x14ac:dyDescent="0.25">
      <c r="A344"/>
      <c r="B344"/>
      <c r="C344"/>
      <c r="D344"/>
      <c r="E344"/>
      <c r="F344"/>
      <c r="G344"/>
      <c r="H344"/>
      <c r="I344"/>
      <c r="J344"/>
      <c r="K344"/>
      <c r="L344"/>
      <c r="M344"/>
      <c r="N344"/>
      <c r="O344"/>
      <c r="P344"/>
      <c r="Q344"/>
      <c r="R344"/>
      <c r="S344"/>
      <c r="T344"/>
    </row>
    <row r="345" spans="1:20" x14ac:dyDescent="0.25">
      <c r="A345"/>
      <c r="B345"/>
      <c r="C345"/>
      <c r="D345"/>
      <c r="E345"/>
      <c r="F345"/>
      <c r="G345"/>
      <c r="H345"/>
      <c r="I345"/>
      <c r="J345"/>
      <c r="K345"/>
      <c r="L345"/>
      <c r="M345"/>
      <c r="N345"/>
      <c r="O345"/>
      <c r="P345"/>
      <c r="Q345"/>
      <c r="R345"/>
      <c r="S345"/>
      <c r="T345"/>
    </row>
    <row r="346" spans="1:20" x14ac:dyDescent="0.25">
      <c r="A346"/>
      <c r="B346"/>
      <c r="C346"/>
      <c r="D346"/>
      <c r="E346"/>
      <c r="F346"/>
      <c r="G346"/>
      <c r="H346"/>
      <c r="I346"/>
      <c r="J346"/>
      <c r="K346"/>
      <c r="L346"/>
      <c r="M346"/>
      <c r="N346"/>
      <c r="O346"/>
      <c r="P346"/>
      <c r="Q346"/>
      <c r="R346"/>
      <c r="S346"/>
      <c r="T346"/>
    </row>
    <row r="347" spans="1:20" x14ac:dyDescent="0.25">
      <c r="A347"/>
      <c r="B347"/>
      <c r="C347"/>
      <c r="D347"/>
      <c r="E347"/>
      <c r="F347"/>
      <c r="G347"/>
      <c r="H347"/>
      <c r="I347"/>
      <c r="J347"/>
      <c r="K347"/>
      <c r="L347"/>
      <c r="M347"/>
      <c r="N347"/>
      <c r="O347"/>
      <c r="P347"/>
      <c r="Q347"/>
      <c r="R347"/>
      <c r="S347"/>
      <c r="T347"/>
    </row>
    <row r="348" spans="1:20" x14ac:dyDescent="0.25">
      <c r="A348"/>
      <c r="B348"/>
      <c r="C348"/>
      <c r="D348"/>
      <c r="E348"/>
      <c r="F348"/>
      <c r="G348"/>
      <c r="H348"/>
      <c r="I348"/>
      <c r="J348"/>
      <c r="K348"/>
      <c r="L348"/>
      <c r="M348"/>
      <c r="N348"/>
      <c r="O348"/>
      <c r="P348"/>
      <c r="Q348"/>
      <c r="R348"/>
      <c r="S348"/>
      <c r="T348"/>
    </row>
    <row r="349" spans="1:20" x14ac:dyDescent="0.25">
      <c r="A349"/>
      <c r="B349"/>
      <c r="C349"/>
      <c r="D349"/>
      <c r="E349"/>
      <c r="F349"/>
      <c r="G349"/>
      <c r="H349"/>
      <c r="I349"/>
      <c r="J349"/>
      <c r="K349"/>
      <c r="L349"/>
      <c r="M349"/>
      <c r="N349"/>
      <c r="O349"/>
      <c r="P349"/>
      <c r="Q349"/>
      <c r="R349"/>
      <c r="S349"/>
      <c r="T349"/>
    </row>
    <row r="350" spans="1:20" x14ac:dyDescent="0.25">
      <c r="A350"/>
      <c r="B350"/>
      <c r="C350"/>
      <c r="D350"/>
      <c r="E350"/>
      <c r="F350"/>
      <c r="G350"/>
      <c r="H350"/>
      <c r="I350"/>
      <c r="J350"/>
      <c r="K350"/>
      <c r="L350"/>
      <c r="M350"/>
      <c r="N350"/>
      <c r="O350"/>
      <c r="P350"/>
      <c r="Q350"/>
      <c r="R350"/>
      <c r="S350"/>
      <c r="T350"/>
    </row>
    <row r="351" spans="1:20" x14ac:dyDescent="0.25">
      <c r="A351"/>
      <c r="B351"/>
      <c r="C351"/>
      <c r="D351"/>
      <c r="E351"/>
      <c r="F351"/>
      <c r="G351"/>
      <c r="H351"/>
      <c r="I351"/>
      <c r="J351"/>
      <c r="K351"/>
      <c r="L351"/>
      <c r="M351"/>
      <c r="N351"/>
      <c r="O351"/>
      <c r="P351"/>
      <c r="Q351"/>
      <c r="R351"/>
      <c r="S351"/>
      <c r="T351"/>
    </row>
    <row r="352" spans="1:20" x14ac:dyDescent="0.25">
      <c r="A352"/>
      <c r="B352"/>
      <c r="C352"/>
      <c r="D352"/>
      <c r="E352"/>
      <c r="F352"/>
      <c r="G352"/>
      <c r="H352"/>
      <c r="I352"/>
      <c r="J352"/>
      <c r="K352"/>
      <c r="L352"/>
      <c r="M352"/>
      <c r="N352"/>
      <c r="O352"/>
      <c r="P352"/>
      <c r="Q352"/>
      <c r="R352"/>
      <c r="S352"/>
      <c r="T352"/>
    </row>
    <row r="353" spans="1:20" x14ac:dyDescent="0.25">
      <c r="A353"/>
      <c r="B353"/>
      <c r="C353"/>
      <c r="D353"/>
      <c r="E353"/>
      <c r="F353"/>
      <c r="G353"/>
      <c r="H353"/>
      <c r="I353"/>
      <c r="J353"/>
      <c r="K353"/>
      <c r="L353"/>
      <c r="M353"/>
      <c r="N353"/>
      <c r="O353"/>
      <c r="P353"/>
      <c r="Q353"/>
      <c r="R353"/>
      <c r="S353"/>
      <c r="T353"/>
    </row>
    <row r="354" spans="1:20" x14ac:dyDescent="0.25">
      <c r="A354"/>
      <c r="B354"/>
      <c r="C354"/>
      <c r="D354"/>
      <c r="E354"/>
      <c r="F354"/>
      <c r="G354"/>
      <c r="H354"/>
      <c r="I354"/>
      <c r="J354"/>
      <c r="K354"/>
      <c r="L354"/>
      <c r="M354"/>
      <c r="N354"/>
      <c r="O354"/>
      <c r="P354"/>
      <c r="Q354"/>
      <c r="R354"/>
      <c r="S354"/>
      <c r="T354"/>
    </row>
    <row r="355" spans="1:20" x14ac:dyDescent="0.25">
      <c r="A355"/>
      <c r="B355"/>
      <c r="C355"/>
      <c r="D355"/>
      <c r="E355"/>
      <c r="F355"/>
      <c r="G355"/>
      <c r="H355"/>
      <c r="I355"/>
      <c r="J355"/>
      <c r="K355"/>
      <c r="L355"/>
      <c r="M355"/>
      <c r="N355"/>
      <c r="O355"/>
      <c r="P355"/>
      <c r="Q355"/>
      <c r="R355"/>
      <c r="S355"/>
      <c r="T355"/>
    </row>
    <row r="356" spans="1:20" x14ac:dyDescent="0.25">
      <c r="A356"/>
      <c r="B356"/>
      <c r="C356"/>
      <c r="D356"/>
      <c r="E356"/>
      <c r="F356"/>
      <c r="G356"/>
      <c r="H356"/>
      <c r="I356"/>
      <c r="J356"/>
      <c r="K356"/>
      <c r="L356"/>
      <c r="M356"/>
      <c r="N356"/>
      <c r="O356"/>
      <c r="P356"/>
      <c r="Q356"/>
      <c r="R356"/>
      <c r="S356"/>
      <c r="T356"/>
    </row>
    <row r="357" spans="1:20" x14ac:dyDescent="0.25">
      <c r="A357"/>
      <c r="B357"/>
      <c r="C357"/>
      <c r="D357"/>
      <c r="E357"/>
      <c r="F357"/>
      <c r="G357"/>
      <c r="H357"/>
      <c r="I357"/>
      <c r="J357"/>
      <c r="K357"/>
      <c r="L357"/>
      <c r="M357"/>
      <c r="N357"/>
      <c r="O357"/>
      <c r="P357"/>
      <c r="Q357"/>
      <c r="R357"/>
      <c r="S357"/>
      <c r="T357"/>
    </row>
    <row r="358" spans="1:20" x14ac:dyDescent="0.25">
      <c r="A358"/>
      <c r="B358"/>
      <c r="C358"/>
      <c r="D358"/>
      <c r="E358"/>
      <c r="F358"/>
      <c r="G358"/>
      <c r="H358"/>
      <c r="I358"/>
      <c r="J358"/>
      <c r="K358"/>
      <c r="L358"/>
      <c r="M358"/>
      <c r="N358"/>
      <c r="O358"/>
      <c r="P358"/>
      <c r="Q358"/>
      <c r="R358"/>
      <c r="S358"/>
      <c r="T358"/>
    </row>
    <row r="359" spans="1:20" x14ac:dyDescent="0.25">
      <c r="A359"/>
      <c r="B359"/>
      <c r="C359"/>
      <c r="D359"/>
      <c r="E359"/>
      <c r="F359"/>
      <c r="G359"/>
      <c r="H359"/>
      <c r="I359"/>
      <c r="J359"/>
      <c r="K359"/>
      <c r="L359"/>
      <c r="M359"/>
      <c r="N359"/>
      <c r="O359"/>
      <c r="P359"/>
      <c r="Q359"/>
      <c r="R359"/>
      <c r="S359"/>
      <c r="T359"/>
    </row>
    <row r="360" spans="1:20" x14ac:dyDescent="0.25">
      <c r="A360"/>
      <c r="B360"/>
      <c r="C360"/>
      <c r="D360"/>
      <c r="E360"/>
      <c r="F360"/>
      <c r="G360"/>
      <c r="H360"/>
      <c r="I360"/>
      <c r="J360"/>
      <c r="K360"/>
      <c r="L360"/>
      <c r="M360"/>
      <c r="N360"/>
      <c r="O360"/>
      <c r="P360"/>
      <c r="Q360"/>
      <c r="R360"/>
      <c r="S360"/>
      <c r="T360"/>
    </row>
    <row r="361" spans="1:20" x14ac:dyDescent="0.25">
      <c r="A361"/>
      <c r="B361"/>
      <c r="C361"/>
      <c r="D361"/>
      <c r="E361"/>
      <c r="F361"/>
      <c r="G361"/>
      <c r="H361"/>
      <c r="I361"/>
      <c r="J361"/>
      <c r="K361"/>
      <c r="L361"/>
      <c r="M361"/>
      <c r="N361"/>
      <c r="O361"/>
      <c r="P361"/>
      <c r="Q361"/>
      <c r="R361"/>
      <c r="S361"/>
      <c r="T361"/>
    </row>
    <row r="362" spans="1:20" x14ac:dyDescent="0.25">
      <c r="A362"/>
      <c r="B362"/>
      <c r="C362"/>
      <c r="D362"/>
      <c r="E362"/>
      <c r="F362"/>
      <c r="G362"/>
      <c r="H362"/>
      <c r="I362"/>
      <c r="J362"/>
      <c r="K362"/>
      <c r="L362"/>
      <c r="M362"/>
      <c r="N362"/>
      <c r="O362"/>
      <c r="P362"/>
      <c r="Q362"/>
      <c r="R362"/>
      <c r="S362"/>
      <c r="T362"/>
    </row>
    <row r="363" spans="1:20" x14ac:dyDescent="0.25">
      <c r="A363"/>
      <c r="B363"/>
      <c r="C363"/>
      <c r="D363"/>
      <c r="E363"/>
      <c r="F363"/>
      <c r="G363"/>
      <c r="H363"/>
      <c r="I363"/>
      <c r="J363"/>
      <c r="K363"/>
      <c r="L363"/>
      <c r="M363"/>
      <c r="N363"/>
      <c r="O363"/>
      <c r="P363"/>
      <c r="Q363"/>
      <c r="R363"/>
      <c r="S363"/>
      <c r="T363"/>
    </row>
    <row r="364" spans="1:20" x14ac:dyDescent="0.25">
      <c r="A364"/>
      <c r="B364"/>
      <c r="C364"/>
      <c r="D364"/>
      <c r="E364"/>
      <c r="F364"/>
      <c r="G364"/>
      <c r="H364"/>
      <c r="I364"/>
      <c r="J364"/>
      <c r="K364"/>
      <c r="L364"/>
      <c r="M364"/>
      <c r="N364"/>
      <c r="O364"/>
      <c r="P364"/>
      <c r="Q364"/>
      <c r="R364"/>
      <c r="S364"/>
      <c r="T364"/>
    </row>
    <row r="365" spans="1:20" x14ac:dyDescent="0.25">
      <c r="A365"/>
      <c r="B365"/>
      <c r="C365"/>
      <c r="D365"/>
      <c r="E365"/>
      <c r="F365"/>
      <c r="G365"/>
      <c r="H365"/>
      <c r="I365"/>
      <c r="J365"/>
      <c r="K365"/>
      <c r="L365"/>
      <c r="M365"/>
      <c r="N365"/>
      <c r="O365"/>
      <c r="P365"/>
      <c r="Q365"/>
      <c r="R365"/>
      <c r="S365"/>
      <c r="T365"/>
    </row>
    <row r="366" spans="1:20" x14ac:dyDescent="0.25">
      <c r="A366"/>
      <c r="B366"/>
      <c r="C366"/>
      <c r="D366"/>
      <c r="E366"/>
      <c r="F366"/>
      <c r="G366"/>
      <c r="H366"/>
      <c r="I366"/>
      <c r="J366"/>
      <c r="K366"/>
      <c r="L366"/>
      <c r="M366"/>
      <c r="N366"/>
      <c r="O366"/>
      <c r="P366"/>
      <c r="Q366"/>
      <c r="R366"/>
      <c r="S366"/>
      <c r="T366"/>
    </row>
    <row r="367" spans="1:20" x14ac:dyDescent="0.25">
      <c r="A367"/>
      <c r="B367"/>
      <c r="C367"/>
      <c r="D367"/>
      <c r="E367"/>
      <c r="F367"/>
      <c r="G367"/>
      <c r="H367"/>
      <c r="I367"/>
      <c r="J367"/>
      <c r="K367"/>
      <c r="L367"/>
      <c r="M367"/>
      <c r="N367"/>
      <c r="O367"/>
      <c r="P367"/>
      <c r="Q367"/>
      <c r="R367"/>
      <c r="S367"/>
      <c r="T367"/>
    </row>
    <row r="368" spans="1:20" x14ac:dyDescent="0.25">
      <c r="A368"/>
      <c r="B368"/>
      <c r="C368"/>
      <c r="D368"/>
      <c r="E368"/>
      <c r="F368"/>
      <c r="G368"/>
      <c r="H368"/>
      <c r="I368"/>
      <c r="J368"/>
      <c r="K368"/>
      <c r="L368"/>
      <c r="M368"/>
      <c r="N368"/>
      <c r="O368"/>
      <c r="P368"/>
      <c r="Q368"/>
      <c r="R368"/>
      <c r="S368"/>
      <c r="T368"/>
    </row>
    <row r="369" spans="1:20" x14ac:dyDescent="0.25">
      <c r="A369"/>
      <c r="B369"/>
      <c r="C369"/>
      <c r="D369"/>
      <c r="E369"/>
      <c r="F369"/>
      <c r="G369"/>
      <c r="H369"/>
      <c r="I369"/>
      <c r="J369"/>
      <c r="K369"/>
      <c r="L369"/>
      <c r="M369"/>
      <c r="N369"/>
      <c r="O369"/>
      <c r="P369"/>
      <c r="Q369"/>
      <c r="R369"/>
      <c r="S369"/>
      <c r="T369"/>
    </row>
    <row r="370" spans="1:20" x14ac:dyDescent="0.25">
      <c r="A370"/>
      <c r="B370"/>
      <c r="C370"/>
      <c r="D370"/>
      <c r="E370"/>
      <c r="F370"/>
      <c r="G370"/>
      <c r="H370"/>
      <c r="I370"/>
      <c r="J370"/>
      <c r="K370"/>
      <c r="L370"/>
      <c r="M370"/>
      <c r="N370"/>
      <c r="O370"/>
      <c r="P370"/>
      <c r="Q370"/>
      <c r="R370"/>
      <c r="S370"/>
      <c r="T370"/>
    </row>
    <row r="371" spans="1:20" x14ac:dyDescent="0.25">
      <c r="A371"/>
      <c r="B371"/>
      <c r="C371"/>
      <c r="D371"/>
      <c r="E371"/>
      <c r="F371"/>
      <c r="G371"/>
      <c r="H371"/>
      <c r="I371"/>
      <c r="J371"/>
      <c r="K371"/>
      <c r="L371"/>
      <c r="M371"/>
      <c r="N371"/>
      <c r="O371"/>
      <c r="P371"/>
      <c r="Q371"/>
      <c r="R371"/>
      <c r="S371"/>
      <c r="T371"/>
    </row>
    <row r="372" spans="1:20" x14ac:dyDescent="0.25">
      <c r="A372"/>
      <c r="B372"/>
      <c r="C372"/>
      <c r="D372"/>
      <c r="E372"/>
      <c r="F372"/>
      <c r="G372"/>
      <c r="H372"/>
      <c r="I372"/>
      <c r="J372"/>
      <c r="K372"/>
      <c r="L372"/>
      <c r="M372"/>
      <c r="N372"/>
      <c r="O372"/>
      <c r="P372"/>
      <c r="Q372"/>
      <c r="R372"/>
      <c r="S372"/>
      <c r="T372"/>
    </row>
    <row r="373" spans="1:20" x14ac:dyDescent="0.25">
      <c r="A373"/>
      <c r="B373"/>
      <c r="C373"/>
      <c r="D373"/>
      <c r="E373"/>
      <c r="F373"/>
      <c r="G373"/>
      <c r="H373"/>
      <c r="I373"/>
      <c r="J373"/>
      <c r="K373"/>
      <c r="L373"/>
      <c r="M373"/>
      <c r="N373"/>
      <c r="O373"/>
      <c r="P373"/>
      <c r="Q373"/>
      <c r="R373"/>
      <c r="S373"/>
      <c r="T373"/>
    </row>
    <row r="374" spans="1:20" x14ac:dyDescent="0.25">
      <c r="A374"/>
      <c r="B374"/>
      <c r="C374"/>
      <c r="D374"/>
      <c r="E374"/>
      <c r="F374"/>
      <c r="G374"/>
      <c r="H374"/>
      <c r="I374"/>
      <c r="J374"/>
      <c r="K374"/>
      <c r="L374"/>
      <c r="M374"/>
      <c r="N374"/>
      <c r="O374"/>
      <c r="P374"/>
      <c r="Q374"/>
      <c r="R374"/>
      <c r="S374"/>
      <c r="T374"/>
    </row>
    <row r="375" spans="1:20" x14ac:dyDescent="0.25">
      <c r="A375"/>
      <c r="B375"/>
      <c r="C375"/>
      <c r="D375"/>
      <c r="E375"/>
      <c r="F375"/>
      <c r="G375"/>
      <c r="H375"/>
      <c r="I375"/>
      <c r="J375"/>
      <c r="K375"/>
      <c r="L375"/>
      <c r="M375"/>
      <c r="N375"/>
      <c r="O375"/>
      <c r="P375"/>
      <c r="Q375"/>
      <c r="R375"/>
      <c r="S375"/>
      <c r="T375"/>
    </row>
    <row r="376" spans="1:20" x14ac:dyDescent="0.25">
      <c r="A376"/>
      <c r="B376"/>
      <c r="C376"/>
      <c r="D376"/>
      <c r="E376"/>
      <c r="F376"/>
      <c r="G376"/>
      <c r="H376"/>
      <c r="I376"/>
      <c r="J376"/>
      <c r="K376"/>
      <c r="L376"/>
      <c r="M376"/>
      <c r="N376"/>
      <c r="O376"/>
      <c r="P376"/>
      <c r="Q376"/>
      <c r="R376"/>
      <c r="S376"/>
      <c r="T376"/>
    </row>
    <row r="377" spans="1:20" x14ac:dyDescent="0.25">
      <c r="A377"/>
      <c r="B377"/>
      <c r="C377"/>
      <c r="D377"/>
      <c r="E377"/>
      <c r="F377"/>
      <c r="G377"/>
      <c r="H377"/>
      <c r="I377"/>
      <c r="J377"/>
      <c r="K377"/>
      <c r="L377"/>
      <c r="M377"/>
      <c r="N377"/>
      <c r="O377"/>
      <c r="P377"/>
      <c r="Q377"/>
      <c r="R377"/>
      <c r="S377"/>
      <c r="T377"/>
    </row>
    <row r="378" spans="1:20" x14ac:dyDescent="0.25">
      <c r="A378"/>
      <c r="B378"/>
      <c r="C378"/>
      <c r="D378"/>
      <c r="E378"/>
      <c r="F378"/>
      <c r="G378"/>
      <c r="H378"/>
      <c r="I378"/>
      <c r="J378"/>
      <c r="K378"/>
      <c r="L378"/>
      <c r="M378"/>
      <c r="N378"/>
      <c r="O378"/>
      <c r="P378"/>
      <c r="Q378"/>
      <c r="R378"/>
      <c r="S378"/>
      <c r="T378"/>
    </row>
    <row r="379" spans="1:20" x14ac:dyDescent="0.25">
      <c r="A379"/>
      <c r="B379"/>
      <c r="C379"/>
      <c r="D379"/>
      <c r="E379"/>
      <c r="F379"/>
      <c r="G379"/>
      <c r="H379"/>
      <c r="I379"/>
      <c r="J379"/>
      <c r="K379"/>
      <c r="L379"/>
      <c r="M379"/>
      <c r="N379"/>
      <c r="O379"/>
      <c r="P379"/>
      <c r="Q379"/>
      <c r="R379"/>
      <c r="S379"/>
      <c r="T379"/>
    </row>
    <row r="380" spans="1:20" x14ac:dyDescent="0.25">
      <c r="A380"/>
      <c r="B380"/>
      <c r="C380"/>
      <c r="D380"/>
      <c r="E380"/>
      <c r="F380"/>
      <c r="G380"/>
      <c r="H380"/>
      <c r="I380"/>
      <c r="J380"/>
      <c r="K380"/>
      <c r="L380"/>
      <c r="M380"/>
      <c r="N380"/>
      <c r="O380"/>
      <c r="P380"/>
      <c r="Q380"/>
      <c r="R380"/>
      <c r="S380"/>
      <c r="T380"/>
    </row>
    <row r="381" spans="1:20" x14ac:dyDescent="0.25">
      <c r="A381"/>
      <c r="B381"/>
      <c r="C381"/>
      <c r="D381"/>
      <c r="E381"/>
      <c r="F381"/>
      <c r="G381"/>
      <c r="H381"/>
      <c r="I381"/>
      <c r="J381"/>
      <c r="K381"/>
      <c r="L381"/>
      <c r="M381"/>
      <c r="N381"/>
      <c r="O381"/>
      <c r="P381"/>
      <c r="Q381"/>
      <c r="R381"/>
      <c r="S381"/>
      <c r="T381"/>
    </row>
    <row r="382" spans="1:20" x14ac:dyDescent="0.25">
      <c r="A382"/>
      <c r="B382"/>
      <c r="C382"/>
      <c r="D382"/>
      <c r="E382"/>
      <c r="F382"/>
      <c r="G382"/>
      <c r="H382"/>
      <c r="I382"/>
      <c r="J382"/>
      <c r="K382"/>
      <c r="L382"/>
      <c r="M382"/>
      <c r="N382"/>
      <c r="O382"/>
      <c r="P382"/>
      <c r="Q382"/>
      <c r="R382"/>
      <c r="S382"/>
      <c r="T382"/>
    </row>
    <row r="383" spans="1:20" x14ac:dyDescent="0.25">
      <c r="A383"/>
      <c r="B383"/>
      <c r="C383"/>
      <c r="D383"/>
      <c r="E383"/>
      <c r="F383"/>
      <c r="G383"/>
      <c r="H383"/>
      <c r="I383"/>
      <c r="J383"/>
      <c r="K383"/>
      <c r="L383"/>
      <c r="M383"/>
      <c r="N383"/>
      <c r="O383"/>
      <c r="P383"/>
      <c r="Q383"/>
      <c r="R383"/>
      <c r="S383"/>
      <c r="T383"/>
    </row>
    <row r="384" spans="1:20" x14ac:dyDescent="0.25">
      <c r="A384"/>
      <c r="B384"/>
      <c r="C384"/>
      <c r="D384"/>
      <c r="E384"/>
      <c r="F384"/>
      <c r="G384"/>
      <c r="H384"/>
      <c r="I384"/>
      <c r="J384"/>
      <c r="K384"/>
      <c r="L384"/>
      <c r="M384"/>
      <c r="N384"/>
      <c r="O384"/>
      <c r="P384"/>
      <c r="Q384"/>
      <c r="R384"/>
      <c r="S384"/>
      <c r="T384"/>
    </row>
    <row r="385" spans="1:20" x14ac:dyDescent="0.25">
      <c r="A385"/>
      <c r="B385"/>
      <c r="C385"/>
      <c r="D385"/>
      <c r="E385"/>
      <c r="F385"/>
      <c r="G385"/>
      <c r="H385"/>
      <c r="I385"/>
      <c r="J385"/>
      <c r="K385"/>
      <c r="L385"/>
      <c r="M385"/>
      <c r="N385"/>
      <c r="O385"/>
      <c r="P385"/>
      <c r="Q385"/>
      <c r="R385"/>
      <c r="S385"/>
      <c r="T385"/>
    </row>
    <row r="386" spans="1:20" x14ac:dyDescent="0.25">
      <c r="A386"/>
      <c r="B386"/>
      <c r="C386"/>
      <c r="D386"/>
      <c r="E386"/>
      <c r="F386"/>
      <c r="G386"/>
      <c r="H386"/>
      <c r="I386"/>
      <c r="J386"/>
      <c r="K386"/>
      <c r="L386"/>
      <c r="M386"/>
      <c r="N386"/>
      <c r="O386"/>
      <c r="P386"/>
      <c r="Q386"/>
      <c r="R386"/>
      <c r="S386"/>
      <c r="T386"/>
    </row>
    <row r="387" spans="1:20" x14ac:dyDescent="0.25">
      <c r="A387"/>
      <c r="B387"/>
      <c r="C387"/>
      <c r="D387"/>
      <c r="E387"/>
      <c r="F387"/>
      <c r="G387"/>
      <c r="H387"/>
      <c r="I387"/>
      <c r="J387"/>
      <c r="K387"/>
      <c r="L387"/>
      <c r="M387"/>
      <c r="N387"/>
      <c r="O387"/>
      <c r="P387"/>
      <c r="Q387"/>
      <c r="R387"/>
      <c r="S387"/>
      <c r="T387"/>
    </row>
    <row r="388" spans="1:20" x14ac:dyDescent="0.25">
      <c r="A388"/>
      <c r="B388"/>
      <c r="C388"/>
      <c r="D388"/>
      <c r="E388"/>
      <c r="F388"/>
      <c r="G388"/>
      <c r="H388"/>
      <c r="I388"/>
      <c r="J388"/>
      <c r="K388"/>
      <c r="L388"/>
      <c r="M388"/>
      <c r="N388"/>
      <c r="O388"/>
      <c r="P388"/>
      <c r="Q388"/>
      <c r="R388"/>
      <c r="S388"/>
      <c r="T388"/>
    </row>
    <row r="389" spans="1:20" x14ac:dyDescent="0.25">
      <c r="A389"/>
      <c r="B389"/>
      <c r="C389"/>
      <c r="D389"/>
      <c r="E389"/>
      <c r="F389"/>
      <c r="G389"/>
      <c r="H389"/>
      <c r="I389"/>
      <c r="J389"/>
      <c r="K389"/>
      <c r="L389"/>
      <c r="M389"/>
      <c r="N389"/>
      <c r="O389"/>
      <c r="P389"/>
      <c r="Q389"/>
      <c r="R389"/>
      <c r="S389"/>
      <c r="T389"/>
    </row>
    <row r="390" spans="1:20" x14ac:dyDescent="0.25">
      <c r="A390"/>
      <c r="B390"/>
      <c r="C390"/>
      <c r="D390"/>
      <c r="E390"/>
      <c r="F390"/>
      <c r="G390"/>
      <c r="H390"/>
      <c r="I390"/>
      <c r="J390"/>
      <c r="K390"/>
      <c r="L390"/>
      <c r="M390"/>
      <c r="N390"/>
      <c r="O390"/>
      <c r="P390"/>
      <c r="Q390"/>
      <c r="R390"/>
      <c r="S390"/>
      <c r="T390"/>
    </row>
    <row r="391" spans="1:20" x14ac:dyDescent="0.25">
      <c r="A391"/>
      <c r="B391"/>
      <c r="C391"/>
      <c r="D391"/>
      <c r="E391"/>
      <c r="F391"/>
      <c r="G391"/>
      <c r="H391"/>
      <c r="I391"/>
      <c r="J391"/>
      <c r="K391"/>
      <c r="L391"/>
      <c r="M391"/>
      <c r="N391"/>
      <c r="O391"/>
      <c r="P391"/>
      <c r="Q391"/>
      <c r="R391"/>
      <c r="S391"/>
      <c r="T391"/>
    </row>
    <row r="392" spans="1:20" x14ac:dyDescent="0.25">
      <c r="A392"/>
      <c r="B392"/>
      <c r="C392"/>
      <c r="D392"/>
      <c r="E392"/>
      <c r="F392"/>
      <c r="G392"/>
      <c r="H392"/>
      <c r="I392"/>
      <c r="J392"/>
      <c r="K392"/>
      <c r="L392"/>
      <c r="M392"/>
      <c r="N392"/>
      <c r="O392"/>
      <c r="P392"/>
      <c r="Q392"/>
      <c r="R392"/>
      <c r="S392"/>
      <c r="T392"/>
    </row>
    <row r="393" spans="1:20" x14ac:dyDescent="0.25">
      <c r="A393"/>
      <c r="B393"/>
      <c r="C393"/>
      <c r="D393"/>
      <c r="E393"/>
      <c r="F393"/>
      <c r="G393"/>
      <c r="H393"/>
      <c r="I393"/>
      <c r="J393"/>
      <c r="K393"/>
      <c r="L393"/>
      <c r="M393"/>
      <c r="N393"/>
      <c r="O393"/>
      <c r="P393"/>
      <c r="Q393"/>
      <c r="R393"/>
      <c r="S393"/>
      <c r="T393"/>
    </row>
    <row r="394" spans="1:20" x14ac:dyDescent="0.25">
      <c r="A394"/>
      <c r="B394"/>
      <c r="C394"/>
      <c r="D394"/>
      <c r="E394"/>
      <c r="F394"/>
      <c r="G394"/>
      <c r="H394"/>
      <c r="I394"/>
      <c r="J394"/>
      <c r="K394"/>
      <c r="L394"/>
      <c r="M394"/>
      <c r="N394"/>
      <c r="O394"/>
      <c r="P394"/>
      <c r="Q394"/>
      <c r="R394"/>
      <c r="S394"/>
      <c r="T394"/>
    </row>
    <row r="395" spans="1:20" x14ac:dyDescent="0.25">
      <c r="A395"/>
      <c r="B395"/>
      <c r="C395"/>
      <c r="D395"/>
      <c r="E395"/>
      <c r="F395"/>
      <c r="G395"/>
      <c r="H395"/>
      <c r="I395"/>
      <c r="J395"/>
      <c r="K395"/>
      <c r="L395"/>
      <c r="M395"/>
      <c r="N395"/>
      <c r="O395"/>
      <c r="P395"/>
      <c r="Q395"/>
      <c r="R395"/>
      <c r="S395"/>
      <c r="T395"/>
    </row>
    <row r="396" spans="1:20" x14ac:dyDescent="0.25">
      <c r="A396"/>
      <c r="B396"/>
      <c r="C396"/>
      <c r="D396"/>
      <c r="E396"/>
      <c r="F396"/>
      <c r="G396"/>
      <c r="H396"/>
      <c r="I396"/>
      <c r="J396"/>
      <c r="K396"/>
      <c r="L396"/>
      <c r="M396"/>
      <c r="N396"/>
      <c r="O396"/>
      <c r="P396"/>
      <c r="Q396"/>
      <c r="R396"/>
      <c r="S396"/>
      <c r="T396"/>
    </row>
    <row r="397" spans="1:20" x14ac:dyDescent="0.25">
      <c r="A397"/>
      <c r="B397"/>
      <c r="C397"/>
      <c r="D397"/>
      <c r="E397"/>
      <c r="F397"/>
      <c r="G397"/>
      <c r="H397"/>
      <c r="I397"/>
      <c r="J397"/>
      <c r="K397"/>
      <c r="L397"/>
      <c r="M397"/>
      <c r="N397"/>
      <c r="O397"/>
      <c r="P397"/>
      <c r="Q397"/>
      <c r="R397"/>
      <c r="S397"/>
      <c r="T397"/>
    </row>
    <row r="398" spans="1:20" x14ac:dyDescent="0.25">
      <c r="A398"/>
      <c r="B398"/>
      <c r="C398"/>
      <c r="D398"/>
      <c r="E398"/>
      <c r="F398"/>
      <c r="G398"/>
      <c r="H398"/>
      <c r="I398"/>
      <c r="J398"/>
      <c r="K398"/>
      <c r="L398"/>
      <c r="M398"/>
      <c r="N398"/>
      <c r="O398"/>
      <c r="P398"/>
      <c r="Q398"/>
      <c r="R398"/>
      <c r="S398"/>
      <c r="T398"/>
    </row>
    <row r="399" spans="1:20" x14ac:dyDescent="0.25">
      <c r="A399"/>
      <c r="B399"/>
      <c r="C399"/>
      <c r="D399"/>
      <c r="E399"/>
      <c r="F399"/>
      <c r="G399"/>
      <c r="H399"/>
      <c r="I399"/>
      <c r="J399"/>
      <c r="K399"/>
      <c r="L399"/>
      <c r="M399"/>
      <c r="N399"/>
      <c r="O399"/>
      <c r="P399"/>
      <c r="Q399"/>
      <c r="R399"/>
      <c r="S399"/>
      <c r="T399"/>
    </row>
    <row r="400" spans="1:20" x14ac:dyDescent="0.25">
      <c r="A400"/>
      <c r="B400"/>
      <c r="C400"/>
      <c r="D400"/>
      <c r="E400"/>
      <c r="F400"/>
      <c r="G400"/>
      <c r="H400"/>
      <c r="I400"/>
      <c r="J400"/>
      <c r="K400"/>
      <c r="L400"/>
      <c r="M400"/>
      <c r="N400"/>
      <c r="O400"/>
      <c r="P400"/>
      <c r="Q400"/>
      <c r="R400"/>
      <c r="S400"/>
      <c r="T400"/>
    </row>
    <row r="401" spans="1:20" x14ac:dyDescent="0.25">
      <c r="A401"/>
      <c r="B401"/>
      <c r="C401"/>
      <c r="D401"/>
      <c r="E401"/>
      <c r="F401"/>
      <c r="G401"/>
      <c r="H401"/>
      <c r="I401"/>
      <c r="J401"/>
      <c r="K401"/>
      <c r="L401"/>
      <c r="M401"/>
      <c r="N401"/>
      <c r="O401"/>
      <c r="P401"/>
      <c r="Q401"/>
      <c r="R401"/>
      <c r="S401"/>
      <c r="T401"/>
    </row>
    <row r="402" spans="1:20" x14ac:dyDescent="0.25">
      <c r="A402"/>
      <c r="B402"/>
      <c r="C402"/>
      <c r="D402"/>
      <c r="E402"/>
      <c r="F402"/>
      <c r="G402"/>
      <c r="H402"/>
      <c r="I402"/>
      <c r="J402"/>
      <c r="K402"/>
      <c r="L402"/>
      <c r="M402"/>
      <c r="N402"/>
      <c r="O402"/>
      <c r="P402"/>
      <c r="Q402"/>
      <c r="R402"/>
      <c r="S402"/>
      <c r="T402"/>
    </row>
    <row r="403" spans="1:20" x14ac:dyDescent="0.25">
      <c r="A403"/>
      <c r="B403"/>
      <c r="C403"/>
      <c r="D403"/>
      <c r="E403"/>
      <c r="F403"/>
      <c r="G403"/>
      <c r="H403"/>
      <c r="I403"/>
      <c r="J403"/>
      <c r="K403"/>
      <c r="L403"/>
      <c r="M403"/>
      <c r="N403"/>
      <c r="O403"/>
      <c r="P403"/>
      <c r="Q403"/>
      <c r="R403"/>
      <c r="S403"/>
      <c r="T403"/>
    </row>
    <row r="404" spans="1:20" x14ac:dyDescent="0.25">
      <c r="A404"/>
      <c r="B404"/>
      <c r="C404"/>
      <c r="D404"/>
      <c r="E404"/>
      <c r="F404"/>
      <c r="G404"/>
      <c r="H404"/>
      <c r="I404"/>
      <c r="J404"/>
      <c r="K404"/>
      <c r="L404"/>
      <c r="M404"/>
      <c r="N404"/>
      <c r="O404"/>
      <c r="P404"/>
      <c r="Q404"/>
      <c r="R404"/>
      <c r="S404"/>
      <c r="T404"/>
    </row>
    <row r="405" spans="1:20" x14ac:dyDescent="0.25">
      <c r="A405"/>
      <c r="B405"/>
      <c r="C405"/>
      <c r="D405"/>
      <c r="E405"/>
      <c r="F405"/>
      <c r="G405"/>
      <c r="H405"/>
      <c r="I405"/>
      <c r="J405"/>
      <c r="K405"/>
      <c r="L405"/>
      <c r="M405"/>
      <c r="N405"/>
      <c r="O405"/>
      <c r="P405"/>
      <c r="Q405"/>
      <c r="R405"/>
      <c r="S405"/>
      <c r="T405"/>
    </row>
    <row r="406" spans="1:20" x14ac:dyDescent="0.25">
      <c r="A406"/>
      <c r="B406"/>
      <c r="C406"/>
      <c r="D406"/>
      <c r="E406"/>
      <c r="F406"/>
      <c r="G406"/>
      <c r="H406"/>
      <c r="I406"/>
      <c r="J406"/>
      <c r="K406"/>
      <c r="L406"/>
      <c r="M406"/>
      <c r="N406"/>
      <c r="O406"/>
      <c r="P406"/>
      <c r="Q406"/>
      <c r="R406"/>
      <c r="S406"/>
      <c r="T406"/>
    </row>
    <row r="407" spans="1:20" x14ac:dyDescent="0.25">
      <c r="A407"/>
      <c r="B407"/>
      <c r="C407"/>
      <c r="D407"/>
      <c r="E407"/>
      <c r="F407"/>
      <c r="G407"/>
      <c r="H407"/>
      <c r="I407"/>
      <c r="J407"/>
      <c r="K407"/>
      <c r="L407"/>
      <c r="M407"/>
      <c r="N407"/>
      <c r="O407"/>
      <c r="P407"/>
      <c r="Q407"/>
      <c r="R407"/>
      <c r="S407"/>
      <c r="T407"/>
    </row>
    <row r="408" spans="1:20" x14ac:dyDescent="0.25">
      <c r="A408"/>
      <c r="B408"/>
      <c r="C408"/>
      <c r="D408"/>
      <c r="E408"/>
      <c r="F408"/>
      <c r="G408"/>
      <c r="H408"/>
      <c r="I408"/>
      <c r="J408"/>
      <c r="K408"/>
      <c r="L408"/>
      <c r="M408"/>
      <c r="N408"/>
      <c r="O408"/>
      <c r="P408"/>
      <c r="Q408"/>
      <c r="R408"/>
      <c r="S408"/>
      <c r="T408"/>
    </row>
    <row r="409" spans="1:20" x14ac:dyDescent="0.25">
      <c r="A409"/>
      <c r="B409"/>
      <c r="C409"/>
      <c r="D409"/>
      <c r="E409"/>
      <c r="F409"/>
      <c r="G409"/>
      <c r="H409"/>
      <c r="I409"/>
      <c r="J409"/>
      <c r="K409"/>
      <c r="L409"/>
      <c r="M409"/>
      <c r="N409"/>
      <c r="O409"/>
      <c r="P409"/>
      <c r="Q409"/>
      <c r="R409"/>
      <c r="S409"/>
      <c r="T409"/>
    </row>
    <row r="410" spans="1:20" x14ac:dyDescent="0.25">
      <c r="A410"/>
      <c r="B410"/>
      <c r="C410"/>
      <c r="D410"/>
      <c r="E410"/>
      <c r="F410"/>
      <c r="G410"/>
      <c r="H410"/>
      <c r="I410"/>
      <c r="J410"/>
      <c r="K410"/>
      <c r="L410"/>
      <c r="M410"/>
      <c r="N410"/>
      <c r="O410"/>
      <c r="P410"/>
      <c r="Q410"/>
      <c r="R410"/>
      <c r="S410"/>
      <c r="T410"/>
    </row>
    <row r="411" spans="1:20" x14ac:dyDescent="0.25">
      <c r="A411"/>
      <c r="B411"/>
      <c r="C411"/>
      <c r="D411"/>
      <c r="E411"/>
      <c r="F411"/>
      <c r="G411"/>
      <c r="H411"/>
      <c r="I411"/>
      <c r="J411"/>
      <c r="K411"/>
      <c r="L411"/>
      <c r="M411"/>
      <c r="N411"/>
      <c r="O411"/>
      <c r="P411"/>
      <c r="Q411"/>
      <c r="R411"/>
      <c r="S411"/>
      <c r="T411"/>
    </row>
    <row r="412" spans="1:20" x14ac:dyDescent="0.25">
      <c r="A412"/>
      <c r="B412"/>
      <c r="C412"/>
      <c r="D412"/>
      <c r="E412"/>
      <c r="F412"/>
      <c r="G412"/>
      <c r="H412"/>
      <c r="I412"/>
      <c r="J412"/>
      <c r="K412"/>
      <c r="L412"/>
      <c r="M412"/>
      <c r="N412"/>
      <c r="O412"/>
      <c r="P412"/>
      <c r="Q412"/>
      <c r="R412"/>
      <c r="S412"/>
      <c r="T412"/>
    </row>
    <row r="413" spans="1:20" x14ac:dyDescent="0.25">
      <c r="A413"/>
      <c r="B413"/>
      <c r="C413"/>
      <c r="D413"/>
      <c r="E413"/>
      <c r="F413"/>
      <c r="G413"/>
      <c r="H413"/>
      <c r="I413"/>
      <c r="J413"/>
      <c r="K413"/>
      <c r="L413"/>
      <c r="M413"/>
      <c r="N413"/>
      <c r="O413"/>
      <c r="P413"/>
      <c r="Q413"/>
      <c r="R413"/>
      <c r="S413"/>
      <c r="T413"/>
    </row>
    <row r="414" spans="1:20" x14ac:dyDescent="0.25">
      <c r="A414"/>
      <c r="B414"/>
      <c r="C414"/>
      <c r="D414"/>
      <c r="E414"/>
      <c r="F414"/>
      <c r="G414"/>
      <c r="H414"/>
      <c r="I414"/>
      <c r="J414"/>
      <c r="K414"/>
      <c r="L414"/>
      <c r="M414"/>
      <c r="N414"/>
      <c r="O414"/>
      <c r="P414"/>
      <c r="Q414"/>
      <c r="R414"/>
      <c r="S414"/>
      <c r="T414"/>
    </row>
    <row r="415" spans="1:20" x14ac:dyDescent="0.25">
      <c r="A415"/>
      <c r="B415"/>
      <c r="C415"/>
      <c r="D415"/>
      <c r="E415"/>
      <c r="F415"/>
      <c r="G415"/>
      <c r="H415"/>
      <c r="I415"/>
      <c r="J415"/>
      <c r="K415"/>
      <c r="L415"/>
      <c r="M415"/>
      <c r="N415"/>
      <c r="O415"/>
      <c r="P415"/>
      <c r="Q415"/>
      <c r="R415"/>
      <c r="S415"/>
      <c r="T415"/>
    </row>
    <row r="416" spans="1:20" x14ac:dyDescent="0.25">
      <c r="A416"/>
      <c r="B416"/>
      <c r="C416"/>
      <c r="D416"/>
      <c r="E416"/>
      <c r="F416"/>
      <c r="G416"/>
      <c r="H416"/>
      <c r="I416"/>
      <c r="J416"/>
      <c r="K416"/>
      <c r="L416"/>
      <c r="M416"/>
      <c r="N416"/>
      <c r="O416"/>
      <c r="P416"/>
      <c r="Q416"/>
      <c r="R416"/>
      <c r="S416"/>
      <c r="T416"/>
    </row>
    <row r="417" spans="1:20" x14ac:dyDescent="0.25">
      <c r="A417"/>
      <c r="B417"/>
      <c r="C417"/>
      <c r="D417"/>
      <c r="E417"/>
      <c r="F417"/>
      <c r="G417"/>
      <c r="H417"/>
      <c r="I417"/>
      <c r="J417"/>
      <c r="K417"/>
      <c r="L417"/>
      <c r="M417"/>
      <c r="N417"/>
      <c r="O417"/>
      <c r="P417"/>
      <c r="Q417"/>
      <c r="R417"/>
      <c r="S417"/>
      <c r="T417"/>
    </row>
    <row r="418" spans="1:20" x14ac:dyDescent="0.25">
      <c r="A418"/>
      <c r="B418"/>
      <c r="C418"/>
      <c r="D418"/>
      <c r="E418"/>
      <c r="F418"/>
      <c r="G418"/>
      <c r="H418"/>
      <c r="I418"/>
      <c r="J418"/>
      <c r="K418"/>
      <c r="L418"/>
      <c r="M418"/>
      <c r="N418"/>
      <c r="O418"/>
      <c r="P418"/>
      <c r="Q418"/>
      <c r="R418"/>
      <c r="S418"/>
      <c r="T418"/>
    </row>
    <row r="419" spans="1:20" x14ac:dyDescent="0.25">
      <c r="A419"/>
      <c r="B419"/>
      <c r="C419"/>
      <c r="D419"/>
      <c r="E419"/>
      <c r="F419"/>
      <c r="G419"/>
      <c r="H419"/>
      <c r="I419"/>
      <c r="J419"/>
      <c r="K419"/>
      <c r="L419"/>
      <c r="M419"/>
      <c r="N419"/>
      <c r="O419"/>
      <c r="P419"/>
      <c r="Q419"/>
      <c r="R419"/>
      <c r="S419"/>
      <c r="T419"/>
    </row>
    <row r="420" spans="1:20" x14ac:dyDescent="0.25">
      <c r="A420"/>
      <c r="B420"/>
      <c r="C420"/>
      <c r="D420"/>
      <c r="E420"/>
      <c r="F420"/>
      <c r="G420"/>
      <c r="H420"/>
      <c r="I420"/>
      <c r="J420"/>
      <c r="K420"/>
      <c r="L420"/>
      <c r="M420"/>
      <c r="N420"/>
      <c r="O420"/>
      <c r="P420"/>
      <c r="Q420"/>
      <c r="R420"/>
      <c r="S420"/>
      <c r="T420"/>
    </row>
    <row r="421" spans="1:20" x14ac:dyDescent="0.25">
      <c r="A421"/>
      <c r="B421"/>
      <c r="C421"/>
      <c r="D421"/>
      <c r="E421"/>
      <c r="F421"/>
      <c r="G421"/>
      <c r="H421"/>
      <c r="I421"/>
      <c r="J421"/>
      <c r="K421"/>
      <c r="L421"/>
      <c r="M421"/>
      <c r="N421"/>
      <c r="O421"/>
      <c r="P421"/>
      <c r="Q421"/>
      <c r="R421"/>
      <c r="S421"/>
      <c r="T421"/>
    </row>
    <row r="422" spans="1:20" x14ac:dyDescent="0.25">
      <c r="A422"/>
      <c r="B422"/>
      <c r="C422"/>
      <c r="D422"/>
      <c r="E422"/>
      <c r="F422"/>
      <c r="G422"/>
      <c r="H422"/>
      <c r="I422"/>
      <c r="J422"/>
      <c r="K422"/>
      <c r="L422"/>
      <c r="M422"/>
      <c r="N422"/>
      <c r="O422"/>
      <c r="P422"/>
      <c r="Q422"/>
      <c r="R422"/>
      <c r="S422"/>
      <c r="T422"/>
    </row>
    <row r="423" spans="1:20" x14ac:dyDescent="0.25">
      <c r="A423"/>
      <c r="B423"/>
      <c r="C423"/>
      <c r="D423"/>
      <c r="E423"/>
      <c r="F423"/>
      <c r="G423"/>
      <c r="H423"/>
      <c r="I423"/>
      <c r="J423"/>
      <c r="K423"/>
      <c r="L423"/>
      <c r="M423"/>
      <c r="N423"/>
      <c r="O423"/>
      <c r="P423"/>
      <c r="Q423"/>
      <c r="R423"/>
      <c r="S423"/>
      <c r="T423"/>
    </row>
    <row r="424" spans="1:20" x14ac:dyDescent="0.25">
      <c r="A424"/>
      <c r="B424"/>
      <c r="C424"/>
      <c r="D424"/>
      <c r="E424"/>
      <c r="F424"/>
      <c r="G424"/>
      <c r="H424"/>
      <c r="I424"/>
      <c r="J424"/>
      <c r="K424"/>
      <c r="L424"/>
      <c r="M424"/>
      <c r="N424"/>
      <c r="O424"/>
      <c r="P424"/>
      <c r="Q424"/>
      <c r="R424"/>
      <c r="S424"/>
      <c r="T424"/>
    </row>
    <row r="425" spans="1:20" x14ac:dyDescent="0.25">
      <c r="A425"/>
      <c r="B425"/>
      <c r="C425"/>
      <c r="D425"/>
      <c r="E425"/>
      <c r="F425"/>
      <c r="G425"/>
      <c r="H425"/>
      <c r="I425"/>
      <c r="J425"/>
      <c r="K425"/>
      <c r="L425"/>
      <c r="M425"/>
      <c r="N425"/>
      <c r="O425"/>
      <c r="P425"/>
      <c r="Q425"/>
      <c r="R425"/>
      <c r="S425"/>
      <c r="T425"/>
    </row>
    <row r="426" spans="1:20" x14ac:dyDescent="0.25">
      <c r="A426"/>
      <c r="B426"/>
      <c r="C426"/>
      <c r="D426"/>
      <c r="E426"/>
      <c r="F426"/>
      <c r="G426"/>
      <c r="H426"/>
      <c r="I426"/>
      <c r="J426"/>
      <c r="K426"/>
      <c r="L426"/>
      <c r="M426"/>
      <c r="N426"/>
      <c r="O426"/>
      <c r="P426"/>
      <c r="Q426"/>
      <c r="R426"/>
      <c r="S426"/>
      <c r="T426"/>
    </row>
    <row r="427" spans="1:20" x14ac:dyDescent="0.25">
      <c r="A427"/>
      <c r="B427"/>
      <c r="C427"/>
      <c r="D427"/>
      <c r="E427"/>
      <c r="F427"/>
      <c r="G427"/>
      <c r="H427"/>
      <c r="I427"/>
      <c r="J427"/>
      <c r="K427"/>
      <c r="L427"/>
      <c r="M427"/>
      <c r="N427"/>
      <c r="O427"/>
      <c r="P427"/>
      <c r="Q427"/>
      <c r="R427"/>
      <c r="S427"/>
      <c r="T427"/>
    </row>
    <row r="428" spans="1:20" x14ac:dyDescent="0.25">
      <c r="A428"/>
      <c r="B428"/>
      <c r="C428"/>
      <c r="D428"/>
      <c r="E428"/>
      <c r="F428"/>
      <c r="G428"/>
      <c r="H428"/>
      <c r="I428"/>
      <c r="J428"/>
      <c r="K428"/>
      <c r="L428"/>
      <c r="M428"/>
      <c r="N428"/>
      <c r="O428"/>
      <c r="P428"/>
      <c r="Q428"/>
      <c r="R428"/>
      <c r="S428"/>
      <c r="T428"/>
    </row>
    <row r="429" spans="1:20" x14ac:dyDescent="0.25">
      <c r="A429"/>
      <c r="B429"/>
      <c r="C429"/>
      <c r="D429"/>
      <c r="E429"/>
      <c r="F429"/>
      <c r="G429"/>
      <c r="H429"/>
      <c r="I429"/>
      <c r="J429"/>
      <c r="K429"/>
      <c r="L429"/>
      <c r="M429"/>
      <c r="N429"/>
      <c r="O429"/>
      <c r="P429"/>
      <c r="Q429"/>
      <c r="R429"/>
      <c r="S429"/>
      <c r="T429"/>
    </row>
    <row r="430" spans="1:20" x14ac:dyDescent="0.25">
      <c r="A430"/>
      <c r="B430"/>
      <c r="C430"/>
      <c r="D430"/>
      <c r="E430"/>
      <c r="F430"/>
      <c r="G430"/>
      <c r="H430"/>
      <c r="I430"/>
      <c r="J430"/>
      <c r="K430"/>
      <c r="L430"/>
      <c r="M430"/>
      <c r="N430"/>
      <c r="O430"/>
      <c r="P430"/>
      <c r="Q430"/>
      <c r="R430"/>
      <c r="S430"/>
      <c r="T430"/>
    </row>
    <row r="431" spans="1:20" x14ac:dyDescent="0.25">
      <c r="A431"/>
      <c r="B431"/>
      <c r="C431"/>
      <c r="D431"/>
      <c r="E431"/>
      <c r="F431"/>
      <c r="G431"/>
      <c r="H431"/>
      <c r="I431"/>
      <c r="J431"/>
      <c r="K431"/>
      <c r="L431"/>
      <c r="M431"/>
      <c r="N431"/>
      <c r="O431"/>
      <c r="P431"/>
      <c r="Q431"/>
      <c r="R431"/>
      <c r="S431"/>
      <c r="T431"/>
    </row>
    <row r="432" spans="1:20" x14ac:dyDescent="0.25">
      <c r="A432"/>
      <c r="B432"/>
      <c r="C432"/>
      <c r="D432"/>
      <c r="E432"/>
      <c r="F432"/>
      <c r="G432"/>
      <c r="H432"/>
      <c r="I432"/>
      <c r="J432"/>
      <c r="K432"/>
      <c r="L432"/>
      <c r="M432"/>
      <c r="N432"/>
      <c r="O432"/>
      <c r="P432"/>
      <c r="Q432"/>
      <c r="R432"/>
      <c r="S432"/>
      <c r="T432"/>
    </row>
    <row r="433" spans="1:20" x14ac:dyDescent="0.25">
      <c r="A433"/>
      <c r="B433"/>
      <c r="C433"/>
      <c r="D433"/>
      <c r="E433"/>
      <c r="F433"/>
      <c r="G433"/>
      <c r="H433"/>
      <c r="I433"/>
      <c r="J433"/>
      <c r="K433"/>
      <c r="L433"/>
      <c r="M433"/>
      <c r="N433"/>
      <c r="O433"/>
      <c r="P433"/>
      <c r="Q433"/>
      <c r="R433"/>
      <c r="S433"/>
      <c r="T433"/>
    </row>
    <row r="434" spans="1:20" x14ac:dyDescent="0.25">
      <c r="A434"/>
      <c r="B434"/>
      <c r="C434"/>
      <c r="D434"/>
      <c r="E434"/>
      <c r="F434"/>
      <c r="G434"/>
      <c r="H434"/>
      <c r="I434"/>
      <c r="J434"/>
      <c r="K434"/>
      <c r="L434"/>
      <c r="M434"/>
      <c r="N434"/>
      <c r="O434"/>
      <c r="P434"/>
      <c r="Q434"/>
      <c r="R434"/>
      <c r="S434"/>
      <c r="T434"/>
    </row>
    <row r="435" spans="1:20" x14ac:dyDescent="0.25">
      <c r="A435"/>
      <c r="B435"/>
      <c r="C435"/>
      <c r="D435"/>
      <c r="E435"/>
      <c r="F435"/>
      <c r="G435"/>
      <c r="H435"/>
      <c r="I435"/>
      <c r="J435"/>
      <c r="K435"/>
      <c r="L435"/>
      <c r="M435"/>
      <c r="N435"/>
      <c r="O435"/>
      <c r="P435"/>
      <c r="Q435"/>
      <c r="R435"/>
      <c r="S435"/>
      <c r="T435"/>
    </row>
    <row r="436" spans="1:20" x14ac:dyDescent="0.25">
      <c r="A436"/>
      <c r="B436"/>
      <c r="C436"/>
      <c r="D436"/>
      <c r="E436"/>
      <c r="F436"/>
      <c r="G436"/>
      <c r="H436"/>
      <c r="I436"/>
      <c r="J436"/>
      <c r="K436"/>
      <c r="L436"/>
      <c r="M436"/>
      <c r="N436"/>
      <c r="O436"/>
      <c r="P436"/>
      <c r="Q436"/>
      <c r="R436"/>
      <c r="S436"/>
      <c r="T436"/>
    </row>
    <row r="437" spans="1:20" x14ac:dyDescent="0.25">
      <c r="A437"/>
      <c r="B437"/>
      <c r="C437"/>
      <c r="D437"/>
      <c r="E437"/>
      <c r="F437"/>
      <c r="G437"/>
      <c r="H437"/>
      <c r="I437"/>
      <c r="J437"/>
      <c r="K437"/>
      <c r="L437"/>
      <c r="M437"/>
      <c r="N437"/>
      <c r="O437"/>
      <c r="P437"/>
      <c r="Q437"/>
      <c r="R437"/>
      <c r="S437"/>
      <c r="T437"/>
    </row>
    <row r="438" spans="1:20" x14ac:dyDescent="0.25">
      <c r="A438"/>
      <c r="B438"/>
      <c r="C438"/>
      <c r="D438"/>
      <c r="E438"/>
      <c r="F438"/>
      <c r="G438"/>
      <c r="H438"/>
      <c r="I438"/>
      <c r="J438"/>
      <c r="K438"/>
      <c r="L438"/>
      <c r="M438"/>
      <c r="N438"/>
      <c r="O438"/>
      <c r="P438"/>
      <c r="Q438"/>
      <c r="R438"/>
      <c r="S438"/>
      <c r="T438"/>
    </row>
    <row r="439" spans="1:20" x14ac:dyDescent="0.25">
      <c r="A439"/>
      <c r="B439"/>
      <c r="C439"/>
      <c r="D439"/>
      <c r="E439"/>
      <c r="F439"/>
      <c r="G439"/>
      <c r="H439"/>
      <c r="I439"/>
      <c r="J439"/>
      <c r="K439"/>
      <c r="L439"/>
      <c r="M439"/>
      <c r="N439"/>
      <c r="O439"/>
      <c r="P439"/>
      <c r="Q439"/>
      <c r="R439"/>
      <c r="S439"/>
      <c r="T439"/>
    </row>
    <row r="440" spans="1:20" x14ac:dyDescent="0.25">
      <c r="A440"/>
      <c r="B440"/>
      <c r="C440"/>
      <c r="D440"/>
      <c r="E440"/>
      <c r="F440"/>
      <c r="G440"/>
      <c r="H440"/>
      <c r="I440"/>
      <c r="J440"/>
      <c r="K440"/>
      <c r="L440"/>
      <c r="M440"/>
      <c r="N440"/>
      <c r="O440"/>
      <c r="P440"/>
      <c r="Q440"/>
      <c r="R440"/>
      <c r="S440"/>
      <c r="T440"/>
    </row>
    <row r="441" spans="1:20" x14ac:dyDescent="0.25">
      <c r="A441"/>
      <c r="B441"/>
      <c r="C441"/>
      <c r="D441"/>
      <c r="E441"/>
      <c r="F441"/>
      <c r="G441"/>
      <c r="H441"/>
      <c r="I441"/>
      <c r="J441"/>
      <c r="K441"/>
      <c r="L441"/>
      <c r="M441"/>
      <c r="N441"/>
      <c r="O441"/>
      <c r="P441"/>
      <c r="Q441"/>
      <c r="R441"/>
      <c r="S441"/>
      <c r="T441"/>
    </row>
    <row r="442" spans="1:20" x14ac:dyDescent="0.25">
      <c r="A442"/>
      <c r="B442"/>
      <c r="C442"/>
      <c r="D442"/>
      <c r="E442"/>
      <c r="F442"/>
      <c r="G442"/>
      <c r="H442"/>
      <c r="I442"/>
      <c r="J442"/>
      <c r="K442"/>
      <c r="L442"/>
      <c r="M442"/>
      <c r="N442"/>
      <c r="O442"/>
      <c r="P442"/>
      <c r="Q442"/>
      <c r="R442"/>
      <c r="S442"/>
      <c r="T442"/>
    </row>
    <row r="443" spans="1:20" x14ac:dyDescent="0.25">
      <c r="A443"/>
      <c r="B443"/>
      <c r="C443"/>
      <c r="D443"/>
      <c r="E443"/>
      <c r="F443"/>
      <c r="G443"/>
      <c r="H443"/>
      <c r="I443"/>
      <c r="J443"/>
      <c r="K443"/>
      <c r="L443"/>
      <c r="M443"/>
      <c r="N443"/>
      <c r="O443"/>
      <c r="P443"/>
      <c r="Q443"/>
      <c r="R443"/>
      <c r="S443"/>
      <c r="T443"/>
    </row>
    <row r="444" spans="1:20" x14ac:dyDescent="0.25">
      <c r="A444"/>
      <c r="B444"/>
      <c r="C444"/>
      <c r="D444"/>
      <c r="E444"/>
      <c r="F444"/>
      <c r="G444"/>
      <c r="H444"/>
      <c r="I444"/>
      <c r="J444"/>
      <c r="K444"/>
      <c r="L444"/>
      <c r="M444"/>
      <c r="N444"/>
      <c r="O444"/>
      <c r="P444"/>
      <c r="Q444"/>
      <c r="R444"/>
      <c r="S444"/>
      <c r="T444"/>
    </row>
    <row r="445" spans="1:20" x14ac:dyDescent="0.25">
      <c r="A445"/>
      <c r="B445"/>
      <c r="C445"/>
      <c r="D445"/>
      <c r="E445"/>
      <c r="F445"/>
      <c r="G445"/>
      <c r="H445"/>
      <c r="I445"/>
      <c r="J445"/>
      <c r="K445"/>
      <c r="L445"/>
      <c r="M445"/>
      <c r="N445"/>
      <c r="O445"/>
      <c r="P445"/>
      <c r="Q445"/>
      <c r="R445"/>
      <c r="S445"/>
      <c r="T445"/>
    </row>
    <row r="446" spans="1:20" x14ac:dyDescent="0.25">
      <c r="A446"/>
      <c r="B446"/>
      <c r="C446"/>
      <c r="D446"/>
      <c r="E446"/>
      <c r="F446"/>
      <c r="G446"/>
      <c r="H446"/>
      <c r="I446"/>
      <c r="J446"/>
      <c r="K446"/>
      <c r="L446"/>
      <c r="M446"/>
      <c r="N446"/>
      <c r="O446"/>
      <c r="P446"/>
      <c r="Q446"/>
      <c r="R446"/>
      <c r="S446"/>
      <c r="T446"/>
    </row>
    <row r="447" spans="1:20" x14ac:dyDescent="0.25">
      <c r="A447"/>
      <c r="B447"/>
      <c r="C447"/>
      <c r="D447"/>
      <c r="E447"/>
      <c r="F447"/>
      <c r="G447"/>
      <c r="H447"/>
      <c r="I447"/>
      <c r="J447"/>
      <c r="K447"/>
      <c r="L447"/>
      <c r="M447"/>
      <c r="N447"/>
      <c r="O447"/>
      <c r="P447"/>
      <c r="Q447"/>
      <c r="R447"/>
      <c r="S447"/>
      <c r="T447"/>
    </row>
    <row r="448" spans="1:20" x14ac:dyDescent="0.25">
      <c r="A448"/>
      <c r="B448"/>
      <c r="C448"/>
      <c r="D448"/>
      <c r="E448"/>
      <c r="F448"/>
      <c r="G448"/>
      <c r="H448"/>
      <c r="I448"/>
      <c r="J448"/>
      <c r="K448"/>
      <c r="L448"/>
      <c r="M448"/>
      <c r="N448"/>
      <c r="O448"/>
      <c r="P448"/>
      <c r="Q448"/>
      <c r="R448"/>
      <c r="S448"/>
      <c r="T448"/>
    </row>
    <row r="449" spans="1:20" x14ac:dyDescent="0.25">
      <c r="A449"/>
      <c r="B449"/>
      <c r="C449"/>
      <c r="D449"/>
      <c r="E449"/>
      <c r="F449"/>
      <c r="G449"/>
      <c r="H449"/>
      <c r="I449"/>
      <c r="J449"/>
      <c r="K449"/>
      <c r="L449"/>
      <c r="M449"/>
      <c r="N449"/>
      <c r="O449"/>
      <c r="P449"/>
      <c r="Q449"/>
      <c r="R449"/>
      <c r="S449"/>
      <c r="T449"/>
    </row>
    <row r="450" spans="1:20" x14ac:dyDescent="0.25">
      <c r="A450"/>
      <c r="B450"/>
      <c r="C450"/>
      <c r="D450"/>
      <c r="E450"/>
      <c r="F450"/>
      <c r="G450"/>
      <c r="H450"/>
      <c r="I450"/>
      <c r="J450"/>
      <c r="K450"/>
      <c r="L450"/>
      <c r="M450"/>
      <c r="N450"/>
      <c r="O450"/>
      <c r="P450"/>
      <c r="Q450"/>
      <c r="R450"/>
      <c r="S450"/>
      <c r="T450"/>
    </row>
    <row r="451" spans="1:20" x14ac:dyDescent="0.25">
      <c r="A451"/>
      <c r="B451"/>
      <c r="C451"/>
      <c r="D451"/>
      <c r="E451"/>
      <c r="F451"/>
      <c r="G451"/>
      <c r="H451"/>
      <c r="I451"/>
      <c r="J451"/>
      <c r="K451"/>
      <c r="L451"/>
      <c r="M451"/>
      <c r="N451"/>
      <c r="O451"/>
      <c r="P451"/>
      <c r="Q451"/>
      <c r="R451"/>
      <c r="S451"/>
      <c r="T451"/>
    </row>
    <row r="452" spans="1:20" x14ac:dyDescent="0.25">
      <c r="A452"/>
      <c r="B452"/>
      <c r="C452"/>
      <c r="D452"/>
      <c r="E452"/>
      <c r="F452"/>
      <c r="G452"/>
      <c r="H452"/>
      <c r="I452"/>
      <c r="J452"/>
      <c r="K452"/>
      <c r="L452"/>
      <c r="M452"/>
      <c r="N452"/>
      <c r="O452"/>
      <c r="P452"/>
      <c r="Q452"/>
      <c r="R452"/>
      <c r="S452"/>
      <c r="T452"/>
    </row>
    <row r="453" spans="1:20" x14ac:dyDescent="0.25">
      <c r="A453"/>
      <c r="B453"/>
      <c r="C453"/>
      <c r="D453"/>
      <c r="E453"/>
      <c r="F453"/>
      <c r="G453"/>
      <c r="H453"/>
      <c r="I453"/>
      <c r="J453"/>
      <c r="K453"/>
      <c r="L453"/>
      <c r="M453"/>
      <c r="N453"/>
      <c r="O453"/>
      <c r="P453"/>
      <c r="Q453"/>
      <c r="R453"/>
      <c r="S453"/>
      <c r="T453"/>
    </row>
    <row r="454" spans="1:20" x14ac:dyDescent="0.25">
      <c r="A454"/>
      <c r="B454"/>
      <c r="C454"/>
      <c r="D454"/>
      <c r="E454"/>
      <c r="F454"/>
      <c r="G454"/>
      <c r="H454"/>
      <c r="I454"/>
      <c r="J454"/>
      <c r="K454"/>
      <c r="L454"/>
      <c r="M454"/>
      <c r="N454"/>
      <c r="O454"/>
      <c r="P454"/>
      <c r="Q454"/>
      <c r="R454"/>
      <c r="S454"/>
      <c r="T454"/>
    </row>
    <row r="455" spans="1:20" x14ac:dyDescent="0.25">
      <c r="A455"/>
      <c r="B455"/>
      <c r="C455"/>
      <c r="D455"/>
      <c r="E455"/>
      <c r="F455"/>
      <c r="G455"/>
      <c r="H455"/>
      <c r="I455"/>
      <c r="J455"/>
      <c r="K455"/>
      <c r="L455"/>
      <c r="M455"/>
      <c r="N455"/>
      <c r="O455"/>
      <c r="P455"/>
      <c r="Q455"/>
      <c r="R455"/>
      <c r="S455"/>
      <c r="T455"/>
    </row>
    <row r="456" spans="1:20" x14ac:dyDescent="0.25">
      <c r="A456"/>
      <c r="B456"/>
      <c r="C456"/>
      <c r="D456"/>
      <c r="E456"/>
      <c r="F456"/>
      <c r="G456"/>
      <c r="H456"/>
      <c r="I456"/>
      <c r="J456"/>
      <c r="K456"/>
      <c r="L456"/>
      <c r="M456"/>
      <c r="N456"/>
      <c r="O456"/>
      <c r="P456"/>
      <c r="Q456"/>
      <c r="R456"/>
      <c r="S456"/>
      <c r="T456"/>
    </row>
    <row r="457" spans="1:20" x14ac:dyDescent="0.25">
      <c r="A457"/>
      <c r="B457"/>
      <c r="C457"/>
      <c r="D457"/>
      <c r="E457"/>
      <c r="F457"/>
      <c r="G457"/>
      <c r="H457"/>
      <c r="I457"/>
      <c r="J457"/>
      <c r="K457"/>
      <c r="L457"/>
      <c r="M457"/>
      <c r="N457"/>
      <c r="O457"/>
      <c r="P457"/>
      <c r="Q457"/>
      <c r="R457"/>
      <c r="S457"/>
      <c r="T457"/>
    </row>
    <row r="458" spans="1:20" x14ac:dyDescent="0.25">
      <c r="A458"/>
      <c r="B458"/>
      <c r="C458"/>
      <c r="D458"/>
      <c r="E458"/>
      <c r="F458"/>
      <c r="G458"/>
      <c r="H458"/>
      <c r="I458"/>
      <c r="J458"/>
      <c r="K458"/>
      <c r="L458"/>
      <c r="M458"/>
      <c r="N458"/>
      <c r="O458"/>
      <c r="P458"/>
      <c r="Q458"/>
      <c r="R458"/>
      <c r="S458"/>
      <c r="T458"/>
    </row>
    <row r="459" spans="1:20" x14ac:dyDescent="0.25">
      <c r="A459"/>
      <c r="B459"/>
      <c r="C459"/>
      <c r="D459"/>
      <c r="E459"/>
      <c r="F459"/>
      <c r="G459"/>
      <c r="H459"/>
      <c r="I459"/>
      <c r="J459"/>
      <c r="K459"/>
      <c r="L459"/>
      <c r="M459"/>
      <c r="N459"/>
      <c r="O459"/>
      <c r="P459"/>
      <c r="Q459"/>
      <c r="R459"/>
      <c r="S459"/>
      <c r="T459"/>
    </row>
    <row r="460" spans="1:20" x14ac:dyDescent="0.25">
      <c r="A460"/>
      <c r="B460"/>
      <c r="C460"/>
      <c r="D460"/>
      <c r="E460"/>
      <c r="F460"/>
      <c r="G460"/>
      <c r="H460"/>
      <c r="I460"/>
      <c r="J460"/>
      <c r="K460"/>
      <c r="L460"/>
      <c r="M460"/>
      <c r="N460"/>
      <c r="O460"/>
      <c r="P460"/>
      <c r="Q460"/>
      <c r="R460"/>
      <c r="S460"/>
      <c r="T460"/>
    </row>
    <row r="461" spans="1:20" x14ac:dyDescent="0.25">
      <c r="A461"/>
      <c r="B461"/>
      <c r="C461"/>
      <c r="D461"/>
      <c r="E461"/>
      <c r="F461"/>
      <c r="G461"/>
      <c r="H461"/>
      <c r="I461"/>
      <c r="J461"/>
      <c r="K461"/>
      <c r="L461"/>
      <c r="M461"/>
      <c r="N461"/>
      <c r="O461"/>
      <c r="P461"/>
      <c r="Q461"/>
      <c r="R461"/>
      <c r="S461"/>
      <c r="T461"/>
    </row>
    <row r="462" spans="1:20" x14ac:dyDescent="0.25">
      <c r="A462"/>
      <c r="B462"/>
      <c r="C462"/>
      <c r="D462"/>
      <c r="E462"/>
      <c r="F462"/>
      <c r="G462"/>
      <c r="H462"/>
      <c r="I462"/>
      <c r="J462"/>
      <c r="K462"/>
      <c r="L462"/>
      <c r="M462"/>
      <c r="N462"/>
      <c r="O462"/>
      <c r="P462"/>
      <c r="Q462"/>
      <c r="R462"/>
      <c r="S462"/>
      <c r="T462"/>
    </row>
    <row r="463" spans="1:20" x14ac:dyDescent="0.25">
      <c r="A463"/>
      <c r="B463"/>
      <c r="C463"/>
      <c r="D463"/>
      <c r="E463"/>
      <c r="F463"/>
      <c r="G463"/>
      <c r="H463"/>
      <c r="I463"/>
      <c r="J463"/>
      <c r="K463"/>
      <c r="L463"/>
      <c r="M463"/>
      <c r="N463"/>
      <c r="O463"/>
      <c r="P463"/>
      <c r="Q463"/>
      <c r="R463"/>
      <c r="S463"/>
      <c r="T463"/>
    </row>
    <row r="464" spans="1:20" x14ac:dyDescent="0.25">
      <c r="A464"/>
      <c r="B464"/>
      <c r="C464"/>
      <c r="D464"/>
      <c r="E464"/>
      <c r="F464"/>
      <c r="G464"/>
      <c r="H464"/>
      <c r="I464"/>
      <c r="J464"/>
      <c r="K464"/>
      <c r="L464"/>
      <c r="M464"/>
      <c r="N464"/>
      <c r="O464"/>
      <c r="P464"/>
      <c r="Q464"/>
      <c r="R464"/>
      <c r="S464"/>
      <c r="T464"/>
    </row>
    <row r="465" spans="1:20" x14ac:dyDescent="0.25">
      <c r="A465"/>
      <c r="B465"/>
      <c r="C465"/>
      <c r="D465"/>
      <c r="E465"/>
      <c r="F465"/>
      <c r="G465"/>
      <c r="H465"/>
      <c r="I465"/>
      <c r="J465"/>
      <c r="K465"/>
      <c r="L465"/>
      <c r="M465"/>
      <c r="N465"/>
      <c r="O465"/>
      <c r="P465"/>
      <c r="Q465"/>
      <c r="R465"/>
      <c r="S465"/>
      <c r="T465"/>
    </row>
    <row r="466" spans="1:20" x14ac:dyDescent="0.25">
      <c r="A466"/>
      <c r="B466"/>
      <c r="C466"/>
      <c r="D466"/>
      <c r="E466"/>
      <c r="F466"/>
      <c r="G466"/>
      <c r="H466"/>
      <c r="I466"/>
      <c r="J466"/>
      <c r="K466"/>
      <c r="L466"/>
      <c r="M466"/>
      <c r="N466"/>
      <c r="O466"/>
      <c r="P466"/>
      <c r="Q466"/>
      <c r="R466"/>
      <c r="S466"/>
      <c r="T466"/>
    </row>
    <row r="467" spans="1:20" x14ac:dyDescent="0.25">
      <c r="A467"/>
      <c r="B467"/>
      <c r="C467"/>
      <c r="D467"/>
      <c r="E467"/>
      <c r="F467"/>
      <c r="G467"/>
      <c r="H467"/>
      <c r="I467"/>
      <c r="J467"/>
      <c r="K467"/>
      <c r="L467"/>
      <c r="M467"/>
      <c r="N467"/>
      <c r="O467"/>
      <c r="P467"/>
      <c r="Q467"/>
      <c r="R467"/>
      <c r="S467"/>
      <c r="T467"/>
    </row>
    <row r="468" spans="1:20" x14ac:dyDescent="0.25">
      <c r="A468"/>
      <c r="B468"/>
      <c r="C468"/>
      <c r="D468"/>
      <c r="E468"/>
      <c r="F468"/>
      <c r="G468"/>
      <c r="H468"/>
      <c r="I468"/>
      <c r="J468"/>
      <c r="K468"/>
      <c r="L468"/>
      <c r="M468"/>
      <c r="N468"/>
      <c r="O468"/>
      <c r="P468"/>
      <c r="Q468"/>
      <c r="R468"/>
      <c r="S468"/>
      <c r="T468"/>
    </row>
    <row r="469" spans="1:20" x14ac:dyDescent="0.25">
      <c r="A469"/>
      <c r="B469"/>
      <c r="C469"/>
      <c r="D469"/>
      <c r="E469"/>
      <c r="F469"/>
      <c r="G469"/>
      <c r="H469"/>
      <c r="I469"/>
      <c r="J469"/>
      <c r="K469"/>
      <c r="L469"/>
      <c r="M469"/>
      <c r="N469"/>
      <c r="O469"/>
      <c r="P469"/>
      <c r="Q469"/>
      <c r="R469"/>
      <c r="S469"/>
      <c r="T469"/>
    </row>
    <row r="470" spans="1:20" x14ac:dyDescent="0.25">
      <c r="A470"/>
      <c r="B470"/>
      <c r="C470"/>
      <c r="D470"/>
      <c r="E470"/>
      <c r="F470"/>
      <c r="G470"/>
      <c r="H470"/>
      <c r="I470"/>
      <c r="J470"/>
      <c r="K470"/>
      <c r="L470"/>
      <c r="M470"/>
      <c r="N470"/>
      <c r="O470"/>
      <c r="P470"/>
      <c r="Q470"/>
      <c r="R470"/>
      <c r="S470"/>
      <c r="T470"/>
    </row>
    <row r="471" spans="1:20" x14ac:dyDescent="0.25">
      <c r="A471"/>
      <c r="B471"/>
      <c r="C471"/>
      <c r="D471"/>
      <c r="E471"/>
      <c r="F471"/>
      <c r="G471"/>
      <c r="H471"/>
      <c r="I471"/>
      <c r="J471"/>
      <c r="K471"/>
      <c r="L471"/>
      <c r="M471"/>
      <c r="N471"/>
      <c r="O471"/>
      <c r="P471"/>
      <c r="Q471"/>
      <c r="R471"/>
      <c r="S471"/>
      <c r="T471"/>
    </row>
    <row r="472" spans="1:20" x14ac:dyDescent="0.25">
      <c r="A472"/>
      <c r="B472"/>
      <c r="C472"/>
      <c r="D472"/>
      <c r="E472"/>
      <c r="F472"/>
      <c r="G472"/>
      <c r="H472"/>
      <c r="I472"/>
      <c r="J472"/>
      <c r="K472"/>
      <c r="L472"/>
      <c r="M472"/>
      <c r="N472"/>
      <c r="O472"/>
      <c r="P472"/>
      <c r="Q472"/>
      <c r="R472"/>
      <c r="S472"/>
      <c r="T472"/>
    </row>
    <row r="473" spans="1:20" x14ac:dyDescent="0.25">
      <c r="A473"/>
      <c r="B473"/>
      <c r="C473"/>
      <c r="D473"/>
      <c r="E473"/>
      <c r="F473"/>
      <c r="G473"/>
      <c r="H473"/>
      <c r="I473"/>
      <c r="J473"/>
      <c r="K473"/>
      <c r="L473"/>
      <c r="M473"/>
      <c r="N473"/>
      <c r="O473"/>
      <c r="P473"/>
      <c r="Q473"/>
      <c r="R473"/>
      <c r="S473"/>
      <c r="T473"/>
    </row>
    <row r="474" spans="1:20" x14ac:dyDescent="0.25">
      <c r="A474"/>
      <c r="B474"/>
      <c r="C474"/>
      <c r="D474"/>
      <c r="E474"/>
      <c r="F474"/>
      <c r="G474"/>
      <c r="H474"/>
      <c r="I474"/>
      <c r="J474"/>
      <c r="K474"/>
      <c r="L474"/>
      <c r="M474"/>
      <c r="N474"/>
      <c r="O474"/>
      <c r="P474"/>
      <c r="Q474"/>
      <c r="R474"/>
      <c r="S474"/>
      <c r="T474"/>
    </row>
    <row r="475" spans="1:20" x14ac:dyDescent="0.25">
      <c r="A475"/>
      <c r="B475"/>
      <c r="C475"/>
      <c r="D475"/>
      <c r="E475"/>
      <c r="F475"/>
      <c r="G475"/>
      <c r="H475"/>
      <c r="I475"/>
      <c r="J475"/>
      <c r="K475"/>
      <c r="L475"/>
      <c r="M475"/>
      <c r="N475"/>
      <c r="O475"/>
      <c r="P475"/>
      <c r="Q475"/>
      <c r="R475"/>
      <c r="S475"/>
      <c r="T475"/>
    </row>
    <row r="476" spans="1:20" x14ac:dyDescent="0.25">
      <c r="A476"/>
      <c r="B476"/>
      <c r="C476"/>
      <c r="D476"/>
      <c r="E476"/>
      <c r="F476"/>
      <c r="G476"/>
      <c r="H476"/>
      <c r="I476"/>
      <c r="J476"/>
      <c r="K476"/>
      <c r="L476"/>
      <c r="M476"/>
      <c r="N476"/>
      <c r="O476"/>
      <c r="P476"/>
      <c r="Q476"/>
      <c r="R476"/>
      <c r="S476"/>
      <c r="T476"/>
    </row>
    <row r="477" spans="1:20" x14ac:dyDescent="0.25">
      <c r="A477"/>
      <c r="B477"/>
      <c r="C477"/>
      <c r="D477"/>
      <c r="E477"/>
      <c r="F477"/>
      <c r="G477"/>
      <c r="H477"/>
      <c r="I477"/>
      <c r="J477"/>
      <c r="K477"/>
      <c r="L477"/>
      <c r="M477"/>
      <c r="N477"/>
      <c r="O477"/>
      <c r="P477"/>
      <c r="Q477"/>
      <c r="R477"/>
      <c r="S477"/>
      <c r="T477"/>
    </row>
    <row r="478" spans="1:20" x14ac:dyDescent="0.25">
      <c r="A478"/>
      <c r="B478"/>
      <c r="C478"/>
      <c r="D478"/>
      <c r="E478"/>
      <c r="F478"/>
      <c r="G478"/>
      <c r="H478"/>
      <c r="I478"/>
      <c r="J478"/>
      <c r="K478"/>
      <c r="L478"/>
      <c r="M478"/>
      <c r="N478"/>
      <c r="O478"/>
      <c r="P478"/>
      <c r="Q478"/>
      <c r="R478"/>
      <c r="S478"/>
      <c r="T478"/>
    </row>
    <row r="479" spans="1:20" x14ac:dyDescent="0.25">
      <c r="A479"/>
      <c r="B479"/>
      <c r="C479"/>
      <c r="D479"/>
      <c r="E479"/>
      <c r="F479"/>
      <c r="G479"/>
      <c r="H479"/>
      <c r="I479"/>
      <c r="J479"/>
      <c r="K479"/>
      <c r="L479"/>
      <c r="M479"/>
      <c r="N479"/>
      <c r="O479"/>
      <c r="P479"/>
      <c r="Q479"/>
      <c r="R479"/>
      <c r="S479"/>
      <c r="T479"/>
    </row>
    <row r="480" spans="1:20" x14ac:dyDescent="0.25">
      <c r="A480"/>
      <c r="B480"/>
      <c r="C480"/>
      <c r="D480"/>
      <c r="E480"/>
      <c r="F480"/>
      <c r="G480"/>
      <c r="H480"/>
      <c r="I480"/>
      <c r="J480"/>
      <c r="K480"/>
      <c r="L480"/>
      <c r="M480"/>
      <c r="N480"/>
      <c r="O480"/>
      <c r="P480"/>
      <c r="Q480"/>
      <c r="R480"/>
      <c r="S480"/>
      <c r="T480"/>
    </row>
    <row r="481" spans="1:20" x14ac:dyDescent="0.25">
      <c r="A481"/>
      <c r="B481"/>
      <c r="C481"/>
      <c r="D481"/>
      <c r="E481"/>
      <c r="F481"/>
      <c r="G481"/>
      <c r="H481"/>
      <c r="I481"/>
      <c r="J481"/>
      <c r="K481"/>
      <c r="L481"/>
      <c r="M481"/>
      <c r="N481"/>
      <c r="O481"/>
      <c r="P481"/>
      <c r="Q481"/>
      <c r="R481"/>
      <c r="S481"/>
      <c r="T481"/>
    </row>
    <row r="482" spans="1:20" x14ac:dyDescent="0.25">
      <c r="A482"/>
      <c r="B482"/>
      <c r="C482"/>
      <c r="D482"/>
      <c r="E482"/>
      <c r="F482"/>
      <c r="G482"/>
      <c r="H482"/>
      <c r="I482"/>
      <c r="J482"/>
      <c r="K482"/>
      <c r="L482"/>
      <c r="M482"/>
      <c r="N482"/>
      <c r="O482"/>
      <c r="P482"/>
      <c r="Q482"/>
      <c r="R482"/>
      <c r="S482"/>
      <c r="T482"/>
    </row>
    <row r="483" spans="1:20" x14ac:dyDescent="0.25">
      <c r="A483"/>
      <c r="B483"/>
      <c r="C483"/>
      <c r="D483"/>
      <c r="E483"/>
      <c r="F483"/>
      <c r="G483"/>
      <c r="H483"/>
      <c r="I483"/>
      <c r="J483"/>
      <c r="K483"/>
      <c r="L483"/>
      <c r="M483"/>
      <c r="N483"/>
      <c r="O483"/>
      <c r="P483"/>
      <c r="Q483"/>
      <c r="R483"/>
      <c r="S483"/>
      <c r="T483"/>
    </row>
    <row r="484" spans="1:20" x14ac:dyDescent="0.25">
      <c r="A484"/>
      <c r="B484"/>
      <c r="C484"/>
      <c r="D484"/>
      <c r="E484"/>
      <c r="F484"/>
      <c r="G484"/>
      <c r="H484"/>
      <c r="I484"/>
      <c r="J484"/>
      <c r="K484"/>
      <c r="L484"/>
      <c r="M484"/>
      <c r="N484"/>
      <c r="O484"/>
      <c r="P484"/>
      <c r="Q484"/>
      <c r="R484"/>
      <c r="S484"/>
      <c r="T484"/>
    </row>
    <row r="485" spans="1:20" x14ac:dyDescent="0.25">
      <c r="A485"/>
      <c r="B485"/>
      <c r="C485"/>
      <c r="D485"/>
      <c r="E485"/>
      <c r="F485"/>
      <c r="G485"/>
      <c r="H485"/>
      <c r="I485"/>
      <c r="J485"/>
      <c r="K485"/>
      <c r="L485"/>
      <c r="M485"/>
      <c r="N485"/>
      <c r="O485"/>
      <c r="P485"/>
      <c r="Q485"/>
      <c r="R485"/>
      <c r="S485"/>
      <c r="T485"/>
    </row>
    <row r="486" spans="1:20" x14ac:dyDescent="0.25">
      <c r="A486"/>
      <c r="B486"/>
      <c r="C486"/>
      <c r="D486"/>
      <c r="E486"/>
      <c r="F486"/>
      <c r="G486"/>
      <c r="H486"/>
      <c r="I486"/>
      <c r="J486"/>
      <c r="K486"/>
      <c r="L486"/>
      <c r="M486"/>
      <c r="N486"/>
      <c r="O486"/>
      <c r="P486"/>
      <c r="Q486"/>
      <c r="R486"/>
      <c r="S486"/>
      <c r="T486"/>
    </row>
    <row r="487" spans="1:20" x14ac:dyDescent="0.25">
      <c r="A487"/>
      <c r="B487"/>
      <c r="C487"/>
      <c r="D487"/>
      <c r="E487"/>
      <c r="F487"/>
      <c r="G487"/>
      <c r="H487"/>
      <c r="I487"/>
      <c r="J487"/>
      <c r="K487"/>
      <c r="L487"/>
      <c r="M487"/>
      <c r="N487"/>
      <c r="O487"/>
      <c r="P487"/>
      <c r="Q487"/>
      <c r="R487"/>
      <c r="S487"/>
      <c r="T487"/>
    </row>
    <row r="488" spans="1:20" x14ac:dyDescent="0.25">
      <c r="A488"/>
      <c r="B488"/>
      <c r="C488"/>
      <c r="D488"/>
      <c r="E488"/>
      <c r="F488"/>
      <c r="G488"/>
      <c r="H488"/>
      <c r="I488"/>
      <c r="J488"/>
      <c r="K488"/>
      <c r="L488"/>
      <c r="M488"/>
      <c r="N488"/>
      <c r="O488"/>
      <c r="P488"/>
      <c r="Q488"/>
      <c r="R488"/>
      <c r="S488"/>
      <c r="T488"/>
    </row>
    <row r="489" spans="1:20" x14ac:dyDescent="0.25">
      <c r="A489"/>
      <c r="B489"/>
      <c r="C489"/>
      <c r="D489"/>
      <c r="E489"/>
      <c r="F489"/>
      <c r="G489"/>
      <c r="H489"/>
      <c r="I489"/>
      <c r="J489"/>
      <c r="K489"/>
      <c r="L489"/>
      <c r="M489"/>
      <c r="N489"/>
      <c r="O489"/>
      <c r="P489"/>
      <c r="Q489"/>
      <c r="R489"/>
      <c r="S489"/>
      <c r="T489"/>
    </row>
    <row r="490" spans="1:20" x14ac:dyDescent="0.25">
      <c r="A490"/>
      <c r="B490"/>
      <c r="C490"/>
      <c r="D490"/>
      <c r="E490"/>
      <c r="F490"/>
      <c r="G490"/>
      <c r="H490"/>
      <c r="I490"/>
      <c r="J490"/>
      <c r="K490"/>
      <c r="L490"/>
      <c r="M490"/>
      <c r="N490"/>
      <c r="O490"/>
      <c r="P490"/>
      <c r="Q490"/>
      <c r="R490"/>
      <c r="S490"/>
      <c r="T490"/>
    </row>
    <row r="491" spans="1:20" x14ac:dyDescent="0.25">
      <c r="A491"/>
      <c r="B491"/>
      <c r="C491"/>
      <c r="D491"/>
      <c r="E491"/>
      <c r="F491"/>
      <c r="G491"/>
      <c r="H491"/>
      <c r="I491"/>
      <c r="J491"/>
      <c r="K491"/>
      <c r="L491"/>
      <c r="M491"/>
      <c r="N491"/>
      <c r="O491"/>
      <c r="P491"/>
      <c r="Q491"/>
      <c r="R491"/>
      <c r="S491"/>
      <c r="T491"/>
    </row>
    <row r="492" spans="1:20" x14ac:dyDescent="0.25">
      <c r="A492"/>
      <c r="B492"/>
      <c r="C492"/>
      <c r="D492"/>
      <c r="E492"/>
      <c r="F492"/>
      <c r="G492"/>
      <c r="H492"/>
      <c r="I492"/>
      <c r="J492"/>
      <c r="K492"/>
      <c r="L492"/>
      <c r="M492"/>
      <c r="N492"/>
      <c r="O492"/>
      <c r="P492"/>
      <c r="Q492"/>
      <c r="R492"/>
      <c r="S492"/>
      <c r="T492"/>
    </row>
    <row r="493" spans="1:20" x14ac:dyDescent="0.25">
      <c r="A493"/>
      <c r="B493"/>
      <c r="C493"/>
      <c r="D493"/>
      <c r="E493"/>
      <c r="F493"/>
      <c r="G493"/>
      <c r="H493"/>
      <c r="I493"/>
      <c r="J493"/>
      <c r="K493"/>
      <c r="L493"/>
      <c r="M493"/>
      <c r="N493"/>
      <c r="O493"/>
      <c r="P493"/>
      <c r="Q493"/>
      <c r="R493"/>
      <c r="S493"/>
      <c r="T493"/>
    </row>
    <row r="494" spans="1:20" x14ac:dyDescent="0.25">
      <c r="A494"/>
      <c r="B494"/>
      <c r="C494"/>
      <c r="D494"/>
      <c r="E494"/>
      <c r="F494"/>
      <c r="G494"/>
      <c r="H494"/>
      <c r="I494"/>
      <c r="J494"/>
      <c r="K494"/>
      <c r="L494"/>
      <c r="M494"/>
      <c r="N494"/>
      <c r="O494"/>
      <c r="P494"/>
      <c r="Q494"/>
      <c r="R494"/>
      <c r="S494"/>
      <c r="T494"/>
    </row>
    <row r="495" spans="1:20" x14ac:dyDescent="0.25">
      <c r="A495"/>
      <c r="B495"/>
      <c r="C495"/>
      <c r="D495"/>
      <c r="E495"/>
      <c r="F495"/>
      <c r="G495"/>
      <c r="H495"/>
      <c r="I495"/>
      <c r="J495"/>
      <c r="K495"/>
      <c r="L495"/>
      <c r="M495"/>
      <c r="N495"/>
      <c r="O495"/>
      <c r="P495"/>
      <c r="Q495"/>
      <c r="R495"/>
      <c r="S495"/>
      <c r="T495"/>
    </row>
    <row r="496" spans="1:20" x14ac:dyDescent="0.25">
      <c r="A496"/>
      <c r="B496"/>
      <c r="C496"/>
      <c r="D496"/>
      <c r="E496"/>
      <c r="F496"/>
      <c r="G496"/>
      <c r="H496"/>
      <c r="I496"/>
      <c r="J496"/>
      <c r="K496"/>
      <c r="L496"/>
      <c r="M496"/>
      <c r="N496"/>
      <c r="O496"/>
      <c r="P496"/>
      <c r="Q496"/>
      <c r="R496"/>
      <c r="S496"/>
      <c r="T496"/>
    </row>
    <row r="497" spans="1:20" x14ac:dyDescent="0.25">
      <c r="A497"/>
      <c r="B497"/>
      <c r="C497"/>
      <c r="D497"/>
      <c r="E497"/>
      <c r="F497"/>
      <c r="G497"/>
      <c r="H497"/>
      <c r="I497"/>
      <c r="J497"/>
      <c r="K497"/>
      <c r="L497"/>
      <c r="M497"/>
      <c r="N497"/>
      <c r="O497"/>
      <c r="P497"/>
      <c r="Q497"/>
      <c r="R497"/>
      <c r="S497"/>
      <c r="T497"/>
    </row>
    <row r="498" spans="1:20" x14ac:dyDescent="0.25">
      <c r="A498"/>
      <c r="B498"/>
      <c r="C498"/>
      <c r="D498"/>
      <c r="E498"/>
      <c r="F498"/>
      <c r="G498"/>
      <c r="H498"/>
      <c r="I498"/>
      <c r="J498"/>
      <c r="K498"/>
      <c r="L498"/>
      <c r="M498"/>
      <c r="N498"/>
      <c r="O498"/>
      <c r="P498"/>
      <c r="Q498"/>
      <c r="R498"/>
      <c r="S498"/>
      <c r="T498"/>
    </row>
    <row r="499" spans="1:20" x14ac:dyDescent="0.25">
      <c r="A499"/>
      <c r="B499"/>
      <c r="C499"/>
      <c r="D499"/>
      <c r="E499"/>
      <c r="F499"/>
      <c r="G499"/>
      <c r="H499"/>
      <c r="I499"/>
      <c r="J499"/>
      <c r="K499"/>
      <c r="L499"/>
      <c r="M499"/>
      <c r="N499"/>
      <c r="O499"/>
      <c r="P499"/>
      <c r="Q499"/>
      <c r="R499"/>
      <c r="S499"/>
      <c r="T499"/>
    </row>
    <row r="500" spans="1:20" x14ac:dyDescent="0.25">
      <c r="A500"/>
      <c r="B500"/>
      <c r="C500"/>
      <c r="D500"/>
      <c r="E500"/>
      <c r="F500"/>
      <c r="G500"/>
      <c r="H500"/>
      <c r="I500"/>
      <c r="J500"/>
      <c r="K500"/>
      <c r="L500"/>
      <c r="M500"/>
      <c r="N500"/>
      <c r="O500"/>
      <c r="P500"/>
      <c r="Q500"/>
      <c r="R500"/>
      <c r="S500"/>
      <c r="T500"/>
    </row>
    <row r="501" spans="1:20" x14ac:dyDescent="0.25">
      <c r="A501"/>
      <c r="B501"/>
      <c r="C501"/>
      <c r="D501"/>
      <c r="E501"/>
      <c r="F501"/>
      <c r="G501"/>
      <c r="H501"/>
      <c r="I501"/>
      <c r="J501"/>
      <c r="K501"/>
      <c r="L501"/>
      <c r="M501"/>
      <c r="N501"/>
      <c r="O501"/>
      <c r="P501"/>
      <c r="Q501"/>
      <c r="R501"/>
      <c r="S501"/>
      <c r="T501"/>
    </row>
    <row r="502" spans="1:20" x14ac:dyDescent="0.25">
      <c r="A502"/>
      <c r="B502"/>
      <c r="C502"/>
      <c r="D502"/>
      <c r="E502"/>
      <c r="F502"/>
      <c r="G502"/>
      <c r="H502"/>
      <c r="I502"/>
      <c r="J502"/>
      <c r="K502"/>
      <c r="L502"/>
      <c r="M502"/>
      <c r="N502"/>
      <c r="O502"/>
      <c r="P502"/>
      <c r="Q502"/>
      <c r="R502"/>
      <c r="S502"/>
      <c r="T502"/>
    </row>
    <row r="503" spans="1:20" x14ac:dyDescent="0.25">
      <c r="A503"/>
      <c r="B503"/>
      <c r="C503"/>
      <c r="D503"/>
      <c r="E503"/>
      <c r="F503"/>
      <c r="G503"/>
      <c r="H503"/>
      <c r="I503"/>
      <c r="J503"/>
      <c r="K503"/>
      <c r="L503"/>
      <c r="M503"/>
      <c r="N503"/>
      <c r="O503"/>
      <c r="P503"/>
      <c r="Q503"/>
      <c r="R503"/>
      <c r="S503"/>
      <c r="T503"/>
    </row>
    <row r="504" spans="1:20" x14ac:dyDescent="0.25">
      <c r="A504"/>
      <c r="B504"/>
      <c r="C504"/>
      <c r="D504"/>
      <c r="E504"/>
      <c r="F504"/>
      <c r="G504"/>
      <c r="H504"/>
      <c r="I504"/>
      <c r="J504"/>
      <c r="K504"/>
      <c r="L504"/>
      <c r="M504"/>
      <c r="N504"/>
      <c r="O504"/>
      <c r="P504"/>
      <c r="Q504"/>
      <c r="R504"/>
      <c r="S504"/>
      <c r="T504"/>
    </row>
    <row r="505" spans="1:20" x14ac:dyDescent="0.25">
      <c r="A505"/>
      <c r="B505"/>
      <c r="C505"/>
      <c r="D505"/>
      <c r="E505"/>
      <c r="F505"/>
      <c r="G505"/>
      <c r="H505"/>
      <c r="I505"/>
      <c r="J505"/>
      <c r="K505"/>
      <c r="L505"/>
      <c r="M505"/>
      <c r="N505"/>
      <c r="O505"/>
      <c r="P505"/>
      <c r="Q505"/>
      <c r="R505"/>
      <c r="S505"/>
      <c r="T505"/>
    </row>
    <row r="506" spans="1:20" x14ac:dyDescent="0.25">
      <c r="A506"/>
      <c r="B506"/>
      <c r="C506"/>
      <c r="D506"/>
      <c r="E506"/>
      <c r="F506"/>
      <c r="G506"/>
      <c r="H506"/>
      <c r="I506"/>
      <c r="J506"/>
      <c r="K506"/>
      <c r="L506"/>
      <c r="M506"/>
      <c r="N506"/>
      <c r="O506"/>
      <c r="P506"/>
      <c r="Q506"/>
      <c r="R506"/>
      <c r="S506"/>
      <c r="T506"/>
    </row>
    <row r="507" spans="1:20" x14ac:dyDescent="0.25">
      <c r="A507"/>
      <c r="B507"/>
      <c r="C507"/>
      <c r="D507"/>
      <c r="E507"/>
      <c r="F507"/>
      <c r="G507"/>
      <c r="H507"/>
      <c r="I507"/>
      <c r="J507"/>
      <c r="K507"/>
      <c r="L507"/>
      <c r="M507"/>
      <c r="N507"/>
      <c r="O507"/>
      <c r="P507"/>
      <c r="Q507"/>
      <c r="R507"/>
      <c r="S507"/>
      <c r="T507"/>
    </row>
    <row r="508" spans="1:20" x14ac:dyDescent="0.25">
      <c r="A508"/>
      <c r="B508"/>
      <c r="C508"/>
      <c r="D508"/>
      <c r="E508"/>
      <c r="F508"/>
      <c r="G508"/>
      <c r="H508"/>
      <c r="I508"/>
      <c r="J508"/>
      <c r="K508"/>
      <c r="L508"/>
      <c r="M508"/>
      <c r="N508"/>
      <c r="O508"/>
      <c r="P508"/>
      <c r="Q508"/>
      <c r="R508"/>
      <c r="S508"/>
      <c r="T508"/>
    </row>
    <row r="509" spans="1:20" x14ac:dyDescent="0.25">
      <c r="A509"/>
      <c r="B509"/>
      <c r="C509"/>
      <c r="D509"/>
      <c r="E509"/>
      <c r="F509"/>
      <c r="G509"/>
      <c r="H509"/>
      <c r="I509"/>
      <c r="J509"/>
      <c r="K509"/>
      <c r="L509"/>
      <c r="M509"/>
      <c r="N509"/>
      <c r="O509"/>
      <c r="P509"/>
      <c r="Q509"/>
      <c r="R509"/>
      <c r="S509"/>
      <c r="T509"/>
    </row>
    <row r="510" spans="1:20" x14ac:dyDescent="0.25">
      <c r="A510"/>
      <c r="B510"/>
      <c r="C510"/>
      <c r="D510"/>
      <c r="E510"/>
      <c r="F510"/>
      <c r="G510"/>
      <c r="H510"/>
      <c r="I510"/>
      <c r="J510"/>
      <c r="K510"/>
      <c r="L510"/>
      <c r="M510"/>
      <c r="N510"/>
      <c r="O510"/>
      <c r="P510"/>
      <c r="Q510"/>
      <c r="R510"/>
      <c r="S510"/>
      <c r="T510"/>
    </row>
    <row r="511" spans="1:20" x14ac:dyDescent="0.25">
      <c r="A511"/>
      <c r="B511"/>
      <c r="C511"/>
      <c r="D511"/>
      <c r="E511"/>
      <c r="F511"/>
      <c r="G511"/>
      <c r="H511"/>
      <c r="I511"/>
      <c r="J511"/>
      <c r="K511"/>
      <c r="L511"/>
      <c r="M511"/>
      <c r="N511"/>
      <c r="O511"/>
      <c r="P511"/>
      <c r="Q511"/>
      <c r="R511"/>
      <c r="S511"/>
      <c r="T511"/>
    </row>
    <row r="512" spans="1:20" x14ac:dyDescent="0.25">
      <c r="A512"/>
      <c r="B512"/>
      <c r="C512"/>
      <c r="D512"/>
      <c r="E512"/>
      <c r="F512"/>
      <c r="G512"/>
      <c r="H512"/>
      <c r="I512"/>
      <c r="J512"/>
      <c r="K512"/>
      <c r="L512"/>
      <c r="M512"/>
      <c r="N512"/>
      <c r="O512"/>
      <c r="P512"/>
      <c r="Q512"/>
      <c r="R512"/>
      <c r="S512"/>
      <c r="T512"/>
    </row>
    <row r="513" spans="1:20" x14ac:dyDescent="0.25">
      <c r="A513"/>
      <c r="B513"/>
      <c r="C513"/>
      <c r="D513"/>
      <c r="E513"/>
      <c r="F513"/>
      <c r="G513"/>
      <c r="H513"/>
      <c r="I513"/>
      <c r="J513"/>
      <c r="K513"/>
      <c r="L513"/>
      <c r="M513"/>
      <c r="N513"/>
      <c r="O513"/>
      <c r="P513"/>
      <c r="Q513"/>
      <c r="R513"/>
      <c r="S513"/>
      <c r="T513"/>
    </row>
    <row r="514" spans="1:20" x14ac:dyDescent="0.25">
      <c r="A514"/>
      <c r="B514"/>
      <c r="C514"/>
      <c r="D514"/>
      <c r="E514"/>
      <c r="F514"/>
      <c r="G514"/>
      <c r="H514"/>
      <c r="I514"/>
      <c r="J514"/>
      <c r="K514"/>
      <c r="L514"/>
      <c r="M514"/>
      <c r="N514"/>
      <c r="O514"/>
      <c r="P514"/>
      <c r="Q514"/>
      <c r="R514"/>
      <c r="S514"/>
      <c r="T514"/>
    </row>
    <row r="515" spans="1:20" x14ac:dyDescent="0.25">
      <c r="A515"/>
      <c r="B515"/>
      <c r="C515"/>
      <c r="D515"/>
      <c r="E515"/>
      <c r="F515"/>
      <c r="G515"/>
      <c r="H515"/>
      <c r="I515"/>
      <c r="J515"/>
      <c r="K515"/>
      <c r="L515"/>
      <c r="M515"/>
      <c r="N515"/>
      <c r="O515"/>
      <c r="P515"/>
      <c r="Q515"/>
      <c r="R515"/>
      <c r="S515"/>
      <c r="T515"/>
    </row>
    <row r="516" spans="1:20" x14ac:dyDescent="0.25">
      <c r="A516"/>
      <c r="B516"/>
      <c r="C516"/>
      <c r="D516"/>
      <c r="E516"/>
      <c r="F516"/>
      <c r="G516"/>
      <c r="H516"/>
      <c r="I516"/>
      <c r="J516"/>
      <c r="K516"/>
      <c r="L516"/>
      <c r="M516"/>
      <c r="N516"/>
      <c r="O516"/>
      <c r="P516"/>
      <c r="Q516"/>
      <c r="R516"/>
      <c r="S516"/>
      <c r="T516"/>
    </row>
    <row r="517" spans="1:20" x14ac:dyDescent="0.25">
      <c r="A517"/>
      <c r="B517"/>
      <c r="C517"/>
      <c r="D517"/>
      <c r="E517"/>
      <c r="F517"/>
      <c r="G517"/>
      <c r="H517"/>
      <c r="I517"/>
      <c r="J517"/>
      <c r="K517"/>
      <c r="L517"/>
      <c r="M517"/>
      <c r="N517"/>
      <c r="O517"/>
      <c r="P517"/>
      <c r="Q517"/>
      <c r="R517"/>
      <c r="S517"/>
      <c r="T517"/>
    </row>
    <row r="518" spans="1:20" x14ac:dyDescent="0.25">
      <c r="A518"/>
      <c r="B518"/>
      <c r="C518"/>
      <c r="D518"/>
      <c r="E518"/>
      <c r="F518"/>
      <c r="G518"/>
      <c r="H518"/>
      <c r="I518"/>
      <c r="J518"/>
      <c r="K518"/>
      <c r="L518"/>
      <c r="M518"/>
      <c r="N518"/>
      <c r="O518"/>
      <c r="P518"/>
      <c r="Q518"/>
      <c r="R518"/>
      <c r="S518"/>
      <c r="T518"/>
    </row>
    <row r="519" spans="1:20" x14ac:dyDescent="0.25">
      <c r="A519"/>
      <c r="B519"/>
      <c r="C519"/>
      <c r="D519"/>
      <c r="E519"/>
      <c r="F519"/>
      <c r="G519"/>
      <c r="H519"/>
      <c r="I519"/>
      <c r="J519"/>
      <c r="K519"/>
      <c r="L519"/>
      <c r="M519"/>
      <c r="N519"/>
      <c r="O519"/>
      <c r="P519"/>
      <c r="Q519"/>
      <c r="R519"/>
      <c r="S519"/>
      <c r="T519"/>
    </row>
    <row r="520" spans="1:20" x14ac:dyDescent="0.25">
      <c r="A520"/>
      <c r="B520"/>
      <c r="C520"/>
      <c r="D520"/>
      <c r="E520"/>
      <c r="F520"/>
      <c r="G520"/>
      <c r="H520"/>
      <c r="I520"/>
      <c r="J520"/>
      <c r="K520"/>
      <c r="L520"/>
      <c r="M520"/>
      <c r="N520"/>
      <c r="O520"/>
      <c r="P520"/>
      <c r="Q520"/>
      <c r="R520"/>
      <c r="S520"/>
      <c r="T520"/>
    </row>
    <row r="521" spans="1:20" x14ac:dyDescent="0.25">
      <c r="A521"/>
      <c r="B521"/>
      <c r="C521"/>
      <c r="D521"/>
      <c r="E521"/>
      <c r="F521"/>
      <c r="G521"/>
      <c r="H521"/>
      <c r="I521"/>
      <c r="J521"/>
      <c r="K521"/>
      <c r="L521"/>
      <c r="M521"/>
      <c r="N521"/>
      <c r="O521"/>
      <c r="P521"/>
      <c r="Q521"/>
      <c r="R521"/>
      <c r="S521"/>
      <c r="T521"/>
    </row>
    <row r="522" spans="1:20" x14ac:dyDescent="0.25">
      <c r="A522"/>
      <c r="B522"/>
      <c r="C522"/>
      <c r="D522"/>
      <c r="E522"/>
      <c r="F522"/>
      <c r="G522"/>
      <c r="H522"/>
      <c r="I522"/>
      <c r="J522"/>
      <c r="K522"/>
      <c r="L522"/>
      <c r="M522"/>
      <c r="N522"/>
      <c r="O522"/>
      <c r="P522"/>
      <c r="Q522"/>
      <c r="R522"/>
      <c r="S522"/>
      <c r="T522"/>
    </row>
    <row r="523" spans="1:20" x14ac:dyDescent="0.25">
      <c r="A523"/>
      <c r="B523"/>
      <c r="C523"/>
      <c r="D523"/>
      <c r="E523"/>
      <c r="F523"/>
      <c r="G523"/>
      <c r="H523"/>
      <c r="I523"/>
      <c r="J523"/>
      <c r="K523"/>
      <c r="L523"/>
      <c r="M523"/>
      <c r="N523"/>
      <c r="O523"/>
      <c r="P523"/>
      <c r="Q523"/>
      <c r="R523"/>
      <c r="S523"/>
      <c r="T523"/>
    </row>
    <row r="524" spans="1:20" x14ac:dyDescent="0.25">
      <c r="A524"/>
      <c r="B524"/>
      <c r="C524"/>
      <c r="D524"/>
      <c r="E524"/>
      <c r="F524"/>
      <c r="G524"/>
      <c r="H524"/>
      <c r="I524"/>
      <c r="J524"/>
      <c r="K524"/>
      <c r="L524"/>
      <c r="M524"/>
      <c r="N524"/>
      <c r="O524"/>
      <c r="P524"/>
      <c r="Q524"/>
      <c r="R524"/>
      <c r="S524"/>
      <c r="T524"/>
    </row>
    <row r="525" spans="1:20" x14ac:dyDescent="0.25">
      <c r="A525"/>
      <c r="B525"/>
      <c r="C525"/>
      <c r="D525"/>
      <c r="E525"/>
      <c r="F525"/>
      <c r="G525"/>
      <c r="H525"/>
      <c r="I525"/>
      <c r="J525"/>
      <c r="K525"/>
      <c r="L525"/>
      <c r="M525"/>
      <c r="N525"/>
      <c r="O525"/>
      <c r="P525"/>
      <c r="Q525"/>
      <c r="R525"/>
      <c r="S525"/>
      <c r="T525"/>
    </row>
    <row r="526" spans="1:20" x14ac:dyDescent="0.25">
      <c r="A526"/>
      <c r="B526"/>
      <c r="C526"/>
      <c r="D526"/>
      <c r="E526"/>
      <c r="F526"/>
      <c r="G526"/>
      <c r="H526"/>
      <c r="I526"/>
      <c r="J526"/>
      <c r="K526"/>
      <c r="L526"/>
      <c r="M526"/>
      <c r="N526"/>
      <c r="O526"/>
      <c r="P526"/>
      <c r="Q526"/>
      <c r="R526"/>
      <c r="S526"/>
      <c r="T526"/>
    </row>
    <row r="527" spans="1:20" x14ac:dyDescent="0.25">
      <c r="A527"/>
      <c r="B527"/>
      <c r="C527"/>
      <c r="D527"/>
      <c r="E527"/>
      <c r="F527"/>
      <c r="G527"/>
      <c r="H527"/>
      <c r="I527"/>
      <c r="J527"/>
      <c r="K527"/>
      <c r="L527"/>
      <c r="M527"/>
      <c r="N527"/>
      <c r="O527"/>
      <c r="P527"/>
      <c r="Q527"/>
      <c r="R527"/>
      <c r="S527"/>
      <c r="T527"/>
    </row>
    <row r="528" spans="1:20" x14ac:dyDescent="0.25">
      <c r="A528"/>
      <c r="B528"/>
      <c r="C528"/>
      <c r="D528"/>
      <c r="E528"/>
      <c r="F528"/>
      <c r="G528"/>
      <c r="H528"/>
      <c r="I528"/>
      <c r="J528"/>
      <c r="K528"/>
      <c r="L528"/>
      <c r="M528"/>
      <c r="N528"/>
      <c r="O528"/>
      <c r="P528"/>
      <c r="Q528"/>
      <c r="R528"/>
      <c r="S528"/>
      <c r="T528"/>
    </row>
    <row r="529" spans="1:20" x14ac:dyDescent="0.25">
      <c r="A529"/>
      <c r="B529"/>
      <c r="C529"/>
      <c r="D529"/>
      <c r="E529"/>
      <c r="F529"/>
      <c r="G529"/>
      <c r="H529"/>
      <c r="I529"/>
      <c r="J529"/>
      <c r="K529"/>
      <c r="L529"/>
      <c r="M529"/>
      <c r="N529"/>
      <c r="O529"/>
      <c r="P529"/>
      <c r="Q529"/>
      <c r="R529"/>
      <c r="S529"/>
      <c r="T529"/>
    </row>
    <row r="530" spans="1:20" x14ac:dyDescent="0.25">
      <c r="A530"/>
      <c r="B530"/>
      <c r="C530"/>
      <c r="D530"/>
      <c r="E530"/>
      <c r="F530"/>
      <c r="G530"/>
      <c r="H530"/>
      <c r="I530"/>
      <c r="J530"/>
      <c r="K530"/>
      <c r="L530"/>
      <c r="M530"/>
      <c r="N530"/>
      <c r="O530"/>
      <c r="P530"/>
      <c r="Q530"/>
      <c r="R530"/>
      <c r="S530"/>
      <c r="T530"/>
    </row>
    <row r="531" spans="1:20" x14ac:dyDescent="0.25">
      <c r="A531"/>
      <c r="B531"/>
      <c r="C531"/>
      <c r="D531"/>
      <c r="E531"/>
      <c r="F531"/>
      <c r="G531"/>
      <c r="H531"/>
      <c r="I531"/>
      <c r="J531"/>
      <c r="K531"/>
      <c r="L531"/>
      <c r="M531"/>
      <c r="N531"/>
      <c r="O531"/>
      <c r="P531"/>
      <c r="Q531"/>
      <c r="R531"/>
      <c r="S531"/>
      <c r="T531"/>
    </row>
    <row r="532" spans="1:20" x14ac:dyDescent="0.25">
      <c r="A532"/>
      <c r="B532"/>
      <c r="C532"/>
      <c r="D532"/>
      <c r="E532"/>
      <c r="F532"/>
      <c r="G532"/>
      <c r="H532"/>
      <c r="I532"/>
      <c r="J532"/>
      <c r="K532"/>
      <c r="L532"/>
      <c r="M532"/>
      <c r="N532"/>
      <c r="O532"/>
      <c r="P532"/>
      <c r="Q532"/>
      <c r="R532"/>
      <c r="S532"/>
      <c r="T532"/>
    </row>
    <row r="533" spans="1:20" x14ac:dyDescent="0.25">
      <c r="A533"/>
      <c r="B533"/>
      <c r="C533"/>
      <c r="D533"/>
      <c r="E533"/>
      <c r="F533"/>
      <c r="G533"/>
      <c r="H533"/>
      <c r="I533"/>
      <c r="J533"/>
      <c r="K533"/>
      <c r="L533"/>
      <c r="M533"/>
      <c r="N533"/>
      <c r="O533"/>
      <c r="P533"/>
      <c r="Q533"/>
      <c r="R533"/>
      <c r="S533"/>
      <c r="T533"/>
    </row>
    <row r="534" spans="1:20" x14ac:dyDescent="0.25">
      <c r="A534"/>
      <c r="B534"/>
      <c r="C534"/>
      <c r="D534"/>
      <c r="E534"/>
      <c r="F534"/>
      <c r="G534"/>
      <c r="H534"/>
      <c r="I534"/>
      <c r="J534"/>
      <c r="K534"/>
      <c r="L534"/>
      <c r="M534"/>
      <c r="N534"/>
      <c r="O534"/>
      <c r="P534"/>
      <c r="Q534"/>
      <c r="R534"/>
      <c r="S534"/>
      <c r="T534"/>
    </row>
    <row r="535" spans="1:20" x14ac:dyDescent="0.25">
      <c r="A535"/>
      <c r="B535"/>
      <c r="C535"/>
      <c r="D535"/>
      <c r="E535"/>
      <c r="F535"/>
      <c r="G535"/>
      <c r="H535"/>
      <c r="I535"/>
      <c r="J535"/>
      <c r="K535"/>
      <c r="L535"/>
      <c r="M535"/>
      <c r="N535"/>
      <c r="O535"/>
      <c r="P535"/>
      <c r="Q535"/>
      <c r="R535"/>
      <c r="S535"/>
      <c r="T535"/>
    </row>
    <row r="536" spans="1:20" x14ac:dyDescent="0.25">
      <c r="A536"/>
      <c r="B536"/>
      <c r="C536"/>
      <c r="D536"/>
      <c r="E536"/>
      <c r="F536"/>
      <c r="G536"/>
      <c r="H536"/>
      <c r="I536"/>
      <c r="J536"/>
      <c r="K536"/>
      <c r="L536"/>
      <c r="M536"/>
      <c r="N536"/>
      <c r="O536"/>
      <c r="P536"/>
      <c r="Q536"/>
      <c r="R536"/>
      <c r="S536"/>
      <c r="T536"/>
    </row>
    <row r="537" spans="1:20" x14ac:dyDescent="0.25">
      <c r="A537"/>
      <c r="B537"/>
      <c r="C537"/>
      <c r="D537"/>
      <c r="E537"/>
      <c r="F537"/>
      <c r="G537"/>
      <c r="H537"/>
      <c r="I537"/>
      <c r="J537"/>
      <c r="K537"/>
      <c r="L537"/>
      <c r="M537"/>
      <c r="N537"/>
      <c r="O537"/>
      <c r="P537"/>
      <c r="Q537"/>
      <c r="R537"/>
      <c r="S537"/>
      <c r="T537"/>
    </row>
    <row r="538" spans="1:20" x14ac:dyDescent="0.25">
      <c r="A538"/>
      <c r="B538"/>
      <c r="C538"/>
      <c r="D538"/>
      <c r="E538"/>
      <c r="F538"/>
      <c r="G538"/>
      <c r="H538"/>
      <c r="I538"/>
      <c r="J538"/>
      <c r="K538"/>
      <c r="L538"/>
      <c r="M538"/>
      <c r="N538"/>
      <c r="O538"/>
      <c r="P538"/>
      <c r="Q538"/>
      <c r="R538"/>
      <c r="S538"/>
      <c r="T538"/>
    </row>
    <row r="539" spans="1:20" x14ac:dyDescent="0.25">
      <c r="A539"/>
      <c r="B539"/>
      <c r="C539"/>
      <c r="D539"/>
      <c r="E539"/>
      <c r="F539"/>
      <c r="G539"/>
      <c r="H539"/>
      <c r="I539"/>
      <c r="J539"/>
      <c r="K539"/>
      <c r="L539"/>
      <c r="M539"/>
      <c r="N539"/>
      <c r="O539"/>
      <c r="P539"/>
      <c r="Q539"/>
      <c r="R539"/>
      <c r="S539"/>
      <c r="T539"/>
    </row>
    <row r="540" spans="1:20" x14ac:dyDescent="0.25">
      <c r="A540"/>
      <c r="B540"/>
      <c r="C540"/>
      <c r="D540"/>
      <c r="E540"/>
      <c r="F540"/>
      <c r="G540"/>
      <c r="H540"/>
      <c r="I540"/>
      <c r="J540"/>
      <c r="K540"/>
      <c r="L540"/>
      <c r="M540"/>
      <c r="N540"/>
      <c r="O540"/>
      <c r="P540"/>
      <c r="Q540"/>
      <c r="R540"/>
      <c r="S540"/>
      <c r="T540"/>
    </row>
    <row r="541" spans="1:20" x14ac:dyDescent="0.25">
      <c r="A541"/>
      <c r="B541"/>
      <c r="C541"/>
      <c r="D541"/>
      <c r="E541"/>
      <c r="F541"/>
      <c r="G541"/>
      <c r="H541"/>
      <c r="I541"/>
      <c r="J541"/>
      <c r="K541"/>
      <c r="L541"/>
      <c r="M541"/>
      <c r="N541"/>
      <c r="O541"/>
      <c r="P541"/>
      <c r="Q541"/>
      <c r="R541"/>
      <c r="S541"/>
      <c r="T541"/>
    </row>
    <row r="542" spans="1:20" x14ac:dyDescent="0.25">
      <c r="A542"/>
      <c r="B542"/>
      <c r="C542"/>
      <c r="D542"/>
      <c r="E542"/>
      <c r="F542"/>
      <c r="G542"/>
      <c r="H542"/>
      <c r="I542"/>
      <c r="J542"/>
      <c r="K542"/>
      <c r="L542"/>
      <c r="M542"/>
      <c r="N542"/>
      <c r="O542"/>
      <c r="P542"/>
      <c r="Q542"/>
      <c r="R542"/>
      <c r="S542"/>
      <c r="T542"/>
    </row>
    <row r="543" spans="1:20" x14ac:dyDescent="0.25">
      <c r="A543"/>
      <c r="B543"/>
      <c r="C543"/>
      <c r="D543"/>
      <c r="E543"/>
      <c r="F543"/>
      <c r="G543"/>
      <c r="H543"/>
      <c r="I543"/>
      <c r="J543"/>
      <c r="K543"/>
      <c r="L543"/>
      <c r="M543"/>
      <c r="N543"/>
      <c r="O543"/>
      <c r="P543"/>
      <c r="Q543"/>
      <c r="R543"/>
      <c r="S543"/>
      <c r="T543"/>
    </row>
    <row r="544" spans="1:20" x14ac:dyDescent="0.25">
      <c r="A544"/>
      <c r="B544"/>
      <c r="C544"/>
      <c r="D544"/>
      <c r="E544"/>
      <c r="F544"/>
      <c r="G544"/>
      <c r="H544"/>
      <c r="I544"/>
      <c r="J544"/>
      <c r="K544"/>
      <c r="L544"/>
      <c r="M544"/>
      <c r="N544"/>
      <c r="O544"/>
      <c r="P544"/>
      <c r="Q544"/>
      <c r="R544"/>
      <c r="S544"/>
      <c r="T544"/>
    </row>
    <row r="545" spans="1:20" x14ac:dyDescent="0.25">
      <c r="A545"/>
      <c r="B545"/>
      <c r="C545"/>
      <c r="D545"/>
      <c r="E545"/>
      <c r="F545"/>
      <c r="G545"/>
      <c r="H545"/>
      <c r="I545"/>
      <c r="J545"/>
      <c r="K545"/>
      <c r="L545"/>
      <c r="M545"/>
      <c r="N545"/>
      <c r="O545"/>
      <c r="P545"/>
      <c r="Q545"/>
      <c r="R545"/>
      <c r="S545"/>
      <c r="T545"/>
    </row>
    <row r="546" spans="1:20" x14ac:dyDescent="0.25">
      <c r="A546"/>
      <c r="B546"/>
      <c r="C546"/>
      <c r="D546"/>
      <c r="E546"/>
      <c r="F546"/>
      <c r="G546"/>
      <c r="H546"/>
      <c r="I546"/>
      <c r="J546"/>
      <c r="K546"/>
      <c r="L546"/>
      <c r="M546"/>
      <c r="N546"/>
      <c r="O546"/>
      <c r="P546"/>
      <c r="Q546"/>
      <c r="R546"/>
      <c r="S546"/>
      <c r="T546"/>
    </row>
    <row r="547" spans="1:20" x14ac:dyDescent="0.25">
      <c r="A547"/>
      <c r="B547"/>
      <c r="C547"/>
      <c r="D547"/>
      <c r="E547"/>
      <c r="F547"/>
      <c r="G547"/>
      <c r="H547"/>
      <c r="I547"/>
      <c r="J547"/>
      <c r="K547"/>
      <c r="L547"/>
      <c r="M547"/>
      <c r="N547"/>
      <c r="O547"/>
      <c r="P547"/>
      <c r="Q547"/>
      <c r="R547"/>
      <c r="S547"/>
      <c r="T547"/>
    </row>
    <row r="548" spans="1:20" x14ac:dyDescent="0.25">
      <c r="A548"/>
      <c r="B548"/>
      <c r="C548"/>
      <c r="D548"/>
      <c r="E548"/>
      <c r="F548"/>
      <c r="G548"/>
      <c r="H548"/>
      <c r="I548"/>
      <c r="J548"/>
      <c r="K548"/>
      <c r="L548"/>
      <c r="M548"/>
      <c r="N548"/>
      <c r="O548"/>
      <c r="P548"/>
      <c r="Q548"/>
      <c r="R548"/>
      <c r="S548"/>
      <c r="T548"/>
    </row>
    <row r="549" spans="1:20" x14ac:dyDescent="0.25">
      <c r="A549"/>
      <c r="B549"/>
      <c r="C549"/>
      <c r="D549"/>
      <c r="E549"/>
      <c r="F549"/>
      <c r="G549"/>
      <c r="H549"/>
      <c r="I549"/>
      <c r="J549"/>
      <c r="K549"/>
      <c r="L549"/>
      <c r="M549"/>
      <c r="N549"/>
      <c r="O549"/>
      <c r="P549"/>
      <c r="Q549"/>
      <c r="R549"/>
      <c r="S549"/>
      <c r="T549"/>
    </row>
    <row r="550" spans="1:20" x14ac:dyDescent="0.25">
      <c r="A550"/>
      <c r="B550"/>
      <c r="C550"/>
      <c r="D550"/>
      <c r="E550"/>
      <c r="F550"/>
      <c r="G550"/>
      <c r="H550"/>
      <c r="I550"/>
      <c r="J550"/>
      <c r="K550"/>
      <c r="L550"/>
      <c r="M550"/>
      <c r="N550"/>
      <c r="O550"/>
      <c r="P550"/>
      <c r="Q550"/>
      <c r="R550"/>
      <c r="S550"/>
      <c r="T550"/>
    </row>
    <row r="551" spans="1:20" x14ac:dyDescent="0.25">
      <c r="A551"/>
      <c r="B551"/>
      <c r="C551"/>
      <c r="D551"/>
      <c r="E551"/>
      <c r="F551"/>
      <c r="G551"/>
      <c r="H551"/>
      <c r="I551"/>
      <c r="J551"/>
      <c r="K551"/>
      <c r="L551"/>
      <c r="M551"/>
      <c r="N551"/>
      <c r="O551"/>
      <c r="P551"/>
      <c r="Q551"/>
      <c r="R551"/>
      <c r="S551"/>
      <c r="T551"/>
    </row>
    <row r="552" spans="1:20" x14ac:dyDescent="0.25">
      <c r="A552"/>
      <c r="B552"/>
      <c r="C552"/>
      <c r="D552"/>
      <c r="E552"/>
      <c r="F552"/>
      <c r="G552"/>
      <c r="H552"/>
      <c r="I552"/>
      <c r="J552"/>
      <c r="K552"/>
      <c r="L552"/>
      <c r="M552"/>
      <c r="N552"/>
      <c r="O552"/>
      <c r="P552"/>
      <c r="Q552"/>
      <c r="R552"/>
      <c r="S552"/>
      <c r="T552"/>
    </row>
    <row r="553" spans="1:20" x14ac:dyDescent="0.25">
      <c r="A553"/>
      <c r="B553"/>
      <c r="C553"/>
      <c r="D553"/>
      <c r="E553"/>
      <c r="F553"/>
      <c r="G553"/>
      <c r="H553"/>
      <c r="I553"/>
      <c r="J553"/>
      <c r="K553"/>
      <c r="L553"/>
      <c r="M553"/>
      <c r="N553"/>
      <c r="O553"/>
      <c r="P553"/>
      <c r="Q553"/>
      <c r="R553"/>
      <c r="S553"/>
      <c r="T553"/>
    </row>
    <row r="554" spans="1:20" x14ac:dyDescent="0.25">
      <c r="A554"/>
      <c r="B554"/>
      <c r="C554"/>
      <c r="D554"/>
      <c r="E554"/>
      <c r="F554"/>
      <c r="G554"/>
      <c r="H554"/>
      <c r="I554"/>
      <c r="J554"/>
      <c r="K554"/>
      <c r="L554"/>
      <c r="M554"/>
      <c r="N554"/>
      <c r="O554"/>
      <c r="P554"/>
      <c r="Q554"/>
      <c r="R554"/>
      <c r="S554"/>
      <c r="T554"/>
    </row>
    <row r="555" spans="1:20" x14ac:dyDescent="0.25">
      <c r="A555"/>
      <c r="B555"/>
      <c r="C555"/>
      <c r="D555"/>
      <c r="E555"/>
      <c r="F555"/>
      <c r="G555"/>
      <c r="H555"/>
      <c r="I555"/>
      <c r="J555"/>
      <c r="K555"/>
      <c r="L555"/>
      <c r="M555"/>
      <c r="N555"/>
      <c r="O555"/>
      <c r="P555"/>
      <c r="Q555"/>
      <c r="R555"/>
      <c r="S555"/>
      <c r="T555"/>
    </row>
    <row r="556" spans="1:20" x14ac:dyDescent="0.25">
      <c r="A556"/>
      <c r="B556"/>
      <c r="C556"/>
      <c r="D556"/>
      <c r="E556"/>
      <c r="F556"/>
      <c r="G556"/>
      <c r="H556"/>
      <c r="I556"/>
      <c r="J556"/>
      <c r="K556"/>
      <c r="L556"/>
      <c r="M556"/>
      <c r="N556"/>
      <c r="O556"/>
      <c r="P556"/>
      <c r="Q556"/>
      <c r="R556"/>
      <c r="S556"/>
      <c r="T556"/>
    </row>
    <row r="557" spans="1:20" x14ac:dyDescent="0.25">
      <c r="A557"/>
      <c r="B557"/>
      <c r="C557"/>
      <c r="D557"/>
      <c r="E557"/>
      <c r="F557"/>
      <c r="G557"/>
      <c r="H557"/>
      <c r="I557"/>
      <c r="J557"/>
      <c r="K557"/>
      <c r="L557"/>
      <c r="M557"/>
      <c r="N557"/>
      <c r="O557"/>
      <c r="P557"/>
      <c r="Q557"/>
      <c r="R557"/>
      <c r="S557"/>
      <c r="T557"/>
    </row>
    <row r="558" spans="1:20" x14ac:dyDescent="0.25">
      <c r="A558"/>
      <c r="B558"/>
      <c r="C558"/>
      <c r="D558"/>
      <c r="E558"/>
      <c r="F558"/>
      <c r="G558"/>
      <c r="H558"/>
      <c r="I558"/>
      <c r="J558"/>
      <c r="K558"/>
      <c r="L558"/>
      <c r="M558"/>
      <c r="N558"/>
      <c r="O558"/>
      <c r="P558"/>
      <c r="Q558"/>
      <c r="R558"/>
      <c r="S558"/>
      <c r="T558"/>
    </row>
    <row r="559" spans="1:20" x14ac:dyDescent="0.25">
      <c r="A559"/>
      <c r="B559"/>
      <c r="C559"/>
      <c r="D559"/>
      <c r="E559"/>
      <c r="F559"/>
      <c r="G559"/>
      <c r="H559"/>
      <c r="I559"/>
      <c r="J559"/>
      <c r="K559"/>
      <c r="L559"/>
      <c r="M559"/>
      <c r="N559"/>
      <c r="O559"/>
      <c r="P559"/>
      <c r="Q559"/>
      <c r="R559"/>
      <c r="S559"/>
      <c r="T559"/>
    </row>
    <row r="560" spans="1:20" x14ac:dyDescent="0.25">
      <c r="A560"/>
      <c r="B560"/>
      <c r="C560"/>
      <c r="D560"/>
      <c r="E560"/>
      <c r="F560"/>
      <c r="G560"/>
      <c r="H560"/>
      <c r="I560"/>
      <c r="J560"/>
      <c r="K560"/>
      <c r="L560"/>
      <c r="M560"/>
      <c r="N560"/>
      <c r="O560"/>
      <c r="P560"/>
      <c r="Q560"/>
      <c r="R560"/>
      <c r="S560"/>
      <c r="T560"/>
    </row>
    <row r="561" spans="1:20" x14ac:dyDescent="0.25">
      <c r="A561"/>
      <c r="B561"/>
      <c r="C561"/>
      <c r="D561"/>
      <c r="E561"/>
      <c r="F561"/>
      <c r="G561"/>
      <c r="H561"/>
      <c r="I561"/>
      <c r="J561"/>
      <c r="K561"/>
      <c r="L561"/>
      <c r="M561"/>
      <c r="N561"/>
      <c r="O561"/>
      <c r="P561"/>
      <c r="Q561"/>
      <c r="R561"/>
      <c r="S561"/>
      <c r="T561"/>
    </row>
    <row r="562" spans="1:20" x14ac:dyDescent="0.25">
      <c r="A562"/>
      <c r="B562"/>
      <c r="C562"/>
      <c r="D562"/>
      <c r="E562"/>
      <c r="F562"/>
      <c r="G562"/>
      <c r="H562"/>
      <c r="I562"/>
      <c r="J562"/>
      <c r="K562"/>
      <c r="L562"/>
      <c r="M562"/>
      <c r="N562"/>
      <c r="O562"/>
      <c r="P562"/>
      <c r="Q562"/>
      <c r="R562"/>
      <c r="S562"/>
      <c r="T562"/>
    </row>
    <row r="563" spans="1:20" x14ac:dyDescent="0.25">
      <c r="A563"/>
      <c r="B563"/>
      <c r="C563"/>
      <c r="D563"/>
      <c r="E563"/>
      <c r="F563"/>
      <c r="G563"/>
      <c r="H563"/>
      <c r="I563"/>
      <c r="J563"/>
      <c r="K563"/>
      <c r="L563"/>
      <c r="M563"/>
      <c r="N563"/>
      <c r="O563"/>
      <c r="P563"/>
      <c r="Q563"/>
      <c r="R563"/>
      <c r="S563"/>
      <c r="T563"/>
    </row>
    <row r="564" spans="1:20" x14ac:dyDescent="0.25">
      <c r="A564"/>
      <c r="B564"/>
      <c r="C564"/>
      <c r="D564"/>
      <c r="E564"/>
      <c r="F564"/>
      <c r="G564"/>
      <c r="H564"/>
      <c r="I564"/>
      <c r="J564"/>
      <c r="K564"/>
      <c r="L564"/>
      <c r="M564"/>
      <c r="N564"/>
      <c r="O564"/>
      <c r="P564"/>
      <c r="Q564"/>
      <c r="R564"/>
      <c r="S564"/>
      <c r="T564"/>
    </row>
    <row r="565" spans="1:20" x14ac:dyDescent="0.25">
      <c r="A565"/>
      <c r="B565"/>
      <c r="C565"/>
      <c r="D565"/>
      <c r="E565"/>
      <c r="F565"/>
      <c r="G565"/>
      <c r="H565"/>
      <c r="I565"/>
      <c r="J565"/>
      <c r="K565"/>
      <c r="L565"/>
      <c r="M565"/>
      <c r="N565"/>
      <c r="O565"/>
      <c r="P565"/>
      <c r="Q565"/>
      <c r="R565"/>
      <c r="S565"/>
      <c r="T565"/>
    </row>
    <row r="566" spans="1:20" x14ac:dyDescent="0.25">
      <c r="A566"/>
      <c r="B566"/>
      <c r="C566"/>
      <c r="D566"/>
      <c r="E566"/>
      <c r="F566"/>
      <c r="G566"/>
      <c r="H566"/>
      <c r="I566"/>
      <c r="J566"/>
      <c r="K566"/>
      <c r="L566"/>
      <c r="M566"/>
      <c r="N566"/>
      <c r="O566"/>
      <c r="P566"/>
      <c r="Q566"/>
      <c r="R566"/>
      <c r="S566"/>
      <c r="T566"/>
    </row>
    <row r="567" spans="1:20" x14ac:dyDescent="0.25">
      <c r="A567"/>
      <c r="B567"/>
      <c r="C567"/>
      <c r="D567"/>
      <c r="E567"/>
      <c r="F567"/>
      <c r="G567"/>
      <c r="H567"/>
      <c r="I567"/>
      <c r="J567"/>
      <c r="K567"/>
      <c r="L567"/>
      <c r="M567"/>
      <c r="N567"/>
      <c r="O567"/>
      <c r="P567"/>
      <c r="Q567"/>
      <c r="R567"/>
      <c r="S567"/>
      <c r="T567"/>
    </row>
    <row r="568" spans="1:20" x14ac:dyDescent="0.25">
      <c r="A568"/>
      <c r="B568"/>
      <c r="C568"/>
      <c r="D568"/>
      <c r="E568"/>
      <c r="F568"/>
      <c r="G568"/>
      <c r="H568"/>
      <c r="I568"/>
      <c r="J568"/>
      <c r="K568"/>
      <c r="L568"/>
      <c r="M568"/>
      <c r="N568"/>
      <c r="O568"/>
      <c r="P568"/>
      <c r="Q568"/>
      <c r="R568"/>
      <c r="S568"/>
      <c r="T568"/>
    </row>
    <row r="569" spans="1:20" x14ac:dyDescent="0.25">
      <c r="A569"/>
      <c r="B569"/>
      <c r="C569"/>
      <c r="D569"/>
      <c r="E569"/>
      <c r="F569"/>
      <c r="G569"/>
      <c r="H569"/>
      <c r="I569"/>
      <c r="J569"/>
      <c r="K569"/>
      <c r="L569"/>
      <c r="M569"/>
      <c r="N569"/>
      <c r="O569"/>
      <c r="P569"/>
      <c r="Q569"/>
      <c r="R569"/>
      <c r="S569"/>
      <c r="T569"/>
    </row>
    <row r="570" spans="1:20" x14ac:dyDescent="0.25">
      <c r="A570"/>
      <c r="B570"/>
      <c r="C570"/>
      <c r="D570"/>
      <c r="E570"/>
      <c r="F570"/>
      <c r="G570"/>
      <c r="H570"/>
      <c r="I570"/>
      <c r="J570"/>
      <c r="K570"/>
      <c r="L570"/>
      <c r="M570"/>
      <c r="N570"/>
      <c r="O570"/>
      <c r="P570"/>
      <c r="Q570"/>
      <c r="R570"/>
      <c r="S570"/>
      <c r="T570"/>
    </row>
    <row r="571" spans="1:20" x14ac:dyDescent="0.25">
      <c r="A571"/>
      <c r="B571"/>
      <c r="C571"/>
      <c r="D571"/>
      <c r="E571"/>
      <c r="F571"/>
      <c r="G571"/>
      <c r="H571"/>
      <c r="I571"/>
      <c r="J571"/>
      <c r="K571"/>
      <c r="L571"/>
      <c r="M571"/>
      <c r="N571"/>
      <c r="O571"/>
      <c r="P571"/>
      <c r="Q571"/>
      <c r="R571"/>
      <c r="S571"/>
      <c r="T571"/>
    </row>
    <row r="572" spans="1:20" x14ac:dyDescent="0.25">
      <c r="A572"/>
      <c r="B572"/>
      <c r="C572"/>
      <c r="D572"/>
      <c r="E572"/>
      <c r="F572"/>
      <c r="G572"/>
      <c r="H572"/>
      <c r="I572"/>
      <c r="J572"/>
      <c r="K572"/>
      <c r="L572"/>
      <c r="M572"/>
      <c r="N572"/>
      <c r="O572"/>
      <c r="P572"/>
      <c r="Q572"/>
      <c r="R572"/>
      <c r="S572"/>
      <c r="T572"/>
    </row>
    <row r="573" spans="1:20" x14ac:dyDescent="0.25">
      <c r="A573"/>
      <c r="B573"/>
      <c r="C573"/>
      <c r="D573"/>
      <c r="E573"/>
      <c r="F573"/>
      <c r="G573"/>
      <c r="H573"/>
      <c r="I573"/>
      <c r="J573"/>
      <c r="K573"/>
      <c r="L573"/>
      <c r="M573"/>
      <c r="N573"/>
      <c r="O573"/>
      <c r="P573"/>
      <c r="Q573"/>
      <c r="R573"/>
      <c r="S573"/>
      <c r="T573"/>
    </row>
    <row r="574" spans="1:20" x14ac:dyDescent="0.25">
      <c r="A574"/>
      <c r="B574"/>
      <c r="C574"/>
      <c r="D574"/>
      <c r="E574"/>
      <c r="F574"/>
      <c r="G574"/>
      <c r="H574"/>
      <c r="I574"/>
      <c r="J574"/>
      <c r="K574"/>
      <c r="L574"/>
      <c r="M574"/>
      <c r="N574"/>
      <c r="O574"/>
      <c r="P574"/>
      <c r="Q574"/>
      <c r="R574"/>
      <c r="S574"/>
      <c r="T574"/>
    </row>
    <row r="575" spans="1:20" x14ac:dyDescent="0.25">
      <c r="A575"/>
      <c r="B575"/>
      <c r="C575"/>
      <c r="D575"/>
      <c r="E575"/>
      <c r="F575"/>
      <c r="G575"/>
      <c r="H575"/>
      <c r="I575"/>
      <c r="J575"/>
      <c r="K575"/>
      <c r="L575"/>
      <c r="M575"/>
      <c r="N575"/>
      <c r="O575"/>
      <c r="P575"/>
      <c r="Q575"/>
      <c r="R575"/>
      <c r="S575"/>
      <c r="T575"/>
    </row>
    <row r="576" spans="1:20" x14ac:dyDescent="0.25">
      <c r="A576"/>
      <c r="B576"/>
      <c r="C576"/>
      <c r="D576"/>
      <c r="E576"/>
      <c r="F576"/>
      <c r="G576"/>
      <c r="H576"/>
      <c r="I576"/>
      <c r="J576"/>
      <c r="K576"/>
      <c r="L576"/>
      <c r="M576"/>
      <c r="N576"/>
      <c r="O576"/>
      <c r="P576"/>
      <c r="Q576"/>
      <c r="R576"/>
      <c r="S576"/>
      <c r="T576"/>
    </row>
    <row r="577" spans="1:20" x14ac:dyDescent="0.25">
      <c r="A577"/>
      <c r="B577"/>
      <c r="C577"/>
      <c r="D577"/>
      <c r="E577"/>
      <c r="F577"/>
      <c r="G577"/>
      <c r="H577"/>
      <c r="I577"/>
      <c r="J577"/>
      <c r="K577"/>
      <c r="L577"/>
      <c r="M577"/>
      <c r="N577"/>
      <c r="O577"/>
      <c r="P577"/>
      <c r="Q577"/>
      <c r="R577"/>
      <c r="S577"/>
      <c r="T577"/>
    </row>
    <row r="578" spans="1:20" x14ac:dyDescent="0.25">
      <c r="A578"/>
      <c r="B578"/>
      <c r="C578"/>
      <c r="D578"/>
      <c r="E578"/>
      <c r="F578"/>
      <c r="G578"/>
      <c r="H578"/>
      <c r="I578"/>
      <c r="J578"/>
      <c r="K578"/>
      <c r="L578"/>
      <c r="M578"/>
      <c r="N578"/>
      <c r="O578"/>
      <c r="P578"/>
      <c r="Q578"/>
      <c r="R578"/>
      <c r="S578"/>
      <c r="T578"/>
    </row>
    <row r="579" spans="1:20" x14ac:dyDescent="0.25">
      <c r="A579"/>
      <c r="B579"/>
      <c r="C579"/>
      <c r="D579"/>
      <c r="E579"/>
      <c r="F579"/>
      <c r="G579"/>
      <c r="H579"/>
      <c r="I579"/>
      <c r="J579"/>
      <c r="K579"/>
      <c r="L579"/>
      <c r="M579"/>
      <c r="N579"/>
      <c r="O579"/>
      <c r="P579"/>
      <c r="Q579"/>
      <c r="R579"/>
      <c r="S579"/>
      <c r="T579"/>
    </row>
    <row r="580" spans="1:20" x14ac:dyDescent="0.25">
      <c r="A580"/>
      <c r="B580"/>
      <c r="C580"/>
      <c r="D580"/>
      <c r="E580"/>
      <c r="F580"/>
      <c r="G580"/>
      <c r="H580"/>
      <c r="I580"/>
      <c r="J580"/>
      <c r="K580"/>
      <c r="L580"/>
      <c r="M580"/>
      <c r="N580"/>
      <c r="O580"/>
      <c r="P580"/>
      <c r="Q580"/>
      <c r="R580"/>
      <c r="S580"/>
      <c r="T580"/>
    </row>
    <row r="581" spans="1:20" x14ac:dyDescent="0.25">
      <c r="A581"/>
      <c r="B581"/>
      <c r="C581"/>
      <c r="D581"/>
      <c r="E581"/>
      <c r="F581"/>
      <c r="G581"/>
      <c r="H581"/>
      <c r="I581"/>
      <c r="J581"/>
      <c r="K581"/>
      <c r="L581"/>
      <c r="M581"/>
      <c r="N581"/>
      <c r="O581"/>
      <c r="P581"/>
      <c r="Q581"/>
      <c r="R581"/>
      <c r="S581"/>
      <c r="T581"/>
    </row>
    <row r="582" spans="1:20" x14ac:dyDescent="0.25">
      <c r="A582"/>
      <c r="B582"/>
      <c r="C582"/>
      <c r="D582"/>
      <c r="E582"/>
      <c r="F582"/>
      <c r="G582"/>
      <c r="H582"/>
      <c r="I582"/>
      <c r="J582"/>
      <c r="K582"/>
      <c r="L582"/>
      <c r="M582"/>
      <c r="N582"/>
      <c r="O582"/>
      <c r="P582"/>
      <c r="Q582"/>
      <c r="R582"/>
      <c r="S582"/>
      <c r="T582"/>
    </row>
    <row r="583" spans="1:20" x14ac:dyDescent="0.25">
      <c r="A583"/>
      <c r="B583"/>
      <c r="C583"/>
      <c r="D583"/>
      <c r="E583"/>
      <c r="F583"/>
      <c r="G583"/>
      <c r="H583"/>
      <c r="I583"/>
      <c r="J583"/>
      <c r="K583"/>
      <c r="L583"/>
      <c r="M583"/>
      <c r="N583"/>
      <c r="O583"/>
      <c r="P583"/>
      <c r="Q583"/>
      <c r="R583"/>
      <c r="S583"/>
      <c r="T583"/>
    </row>
    <row r="584" spans="1:20" x14ac:dyDescent="0.25">
      <c r="A584"/>
      <c r="B584"/>
      <c r="C584"/>
      <c r="D584"/>
      <c r="E584"/>
      <c r="F584"/>
      <c r="G584"/>
      <c r="H584"/>
      <c r="I584"/>
      <c r="J584"/>
      <c r="K584"/>
      <c r="L584"/>
      <c r="M584"/>
      <c r="N584"/>
      <c r="O584"/>
      <c r="P584"/>
      <c r="Q584"/>
      <c r="R584"/>
      <c r="S584"/>
      <c r="T584"/>
    </row>
    <row r="585" spans="1:20" x14ac:dyDescent="0.25">
      <c r="A585"/>
      <c r="B585"/>
      <c r="C585"/>
      <c r="D585"/>
      <c r="E585"/>
      <c r="F585"/>
      <c r="G585"/>
      <c r="H585"/>
      <c r="I585"/>
      <c r="J585"/>
      <c r="K585"/>
      <c r="L585"/>
      <c r="M585"/>
      <c r="N585"/>
      <c r="O585"/>
      <c r="P585"/>
      <c r="Q585"/>
      <c r="R585"/>
      <c r="S585"/>
      <c r="T585"/>
    </row>
    <row r="586" spans="1:20" x14ac:dyDescent="0.25">
      <c r="A586"/>
      <c r="B586"/>
      <c r="C586"/>
      <c r="D586"/>
      <c r="E586"/>
      <c r="F586"/>
      <c r="G586"/>
      <c r="H586"/>
      <c r="I586"/>
      <c r="J586"/>
      <c r="K586"/>
      <c r="L586"/>
      <c r="M586"/>
      <c r="N586"/>
      <c r="O586"/>
      <c r="P586"/>
      <c r="Q586"/>
      <c r="R586"/>
      <c r="S586"/>
      <c r="T586"/>
    </row>
    <row r="587" spans="1:20" x14ac:dyDescent="0.25">
      <c r="A587"/>
      <c r="B587"/>
      <c r="C587"/>
      <c r="D587"/>
      <c r="E587"/>
      <c r="F587"/>
      <c r="G587"/>
      <c r="H587"/>
      <c r="I587"/>
      <c r="J587"/>
      <c r="K587"/>
      <c r="L587"/>
      <c r="M587"/>
      <c r="N587"/>
      <c r="O587"/>
      <c r="P587"/>
      <c r="Q587"/>
      <c r="R587"/>
      <c r="S587"/>
      <c r="T587"/>
    </row>
    <row r="588" spans="1:20" x14ac:dyDescent="0.25">
      <c r="A588"/>
      <c r="B588"/>
      <c r="C588"/>
      <c r="D588"/>
      <c r="E588"/>
      <c r="F588"/>
      <c r="G588"/>
      <c r="H588"/>
      <c r="I588"/>
      <c r="J588"/>
      <c r="K588"/>
      <c r="L588"/>
      <c r="M588"/>
      <c r="N588"/>
      <c r="O588"/>
      <c r="P588"/>
      <c r="Q588"/>
      <c r="R588"/>
      <c r="S588"/>
      <c r="T588"/>
    </row>
    <row r="589" spans="1:20" x14ac:dyDescent="0.25">
      <c r="A589"/>
      <c r="B589"/>
      <c r="C589"/>
      <c r="D589"/>
      <c r="E589"/>
      <c r="F589"/>
      <c r="G589"/>
      <c r="H589"/>
      <c r="I589"/>
      <c r="J589"/>
      <c r="K589"/>
      <c r="L589"/>
      <c r="M589"/>
      <c r="N589"/>
      <c r="O589"/>
      <c r="P589"/>
      <c r="Q589"/>
      <c r="R589"/>
      <c r="S589"/>
      <c r="T589"/>
    </row>
    <row r="590" spans="1:20" x14ac:dyDescent="0.25">
      <c r="A590"/>
      <c r="B590"/>
      <c r="C590"/>
      <c r="D590"/>
      <c r="E590"/>
      <c r="F590"/>
      <c r="G590"/>
      <c r="H590"/>
      <c r="I590"/>
      <c r="J590"/>
      <c r="K590"/>
      <c r="L590"/>
      <c r="M590"/>
      <c r="N590"/>
      <c r="O590"/>
      <c r="P590"/>
      <c r="Q590"/>
      <c r="R590"/>
      <c r="S590"/>
      <c r="T590"/>
    </row>
    <row r="591" spans="1:20" x14ac:dyDescent="0.25">
      <c r="A591"/>
      <c r="B591"/>
      <c r="C591"/>
      <c r="D591"/>
      <c r="E591"/>
      <c r="F591"/>
      <c r="G591"/>
      <c r="H591"/>
      <c r="I591"/>
      <c r="J591"/>
      <c r="K591"/>
      <c r="L591"/>
      <c r="M591"/>
      <c r="N591"/>
      <c r="O591"/>
      <c r="P591"/>
      <c r="Q591"/>
      <c r="R591"/>
      <c r="S591"/>
      <c r="T591"/>
    </row>
    <row r="592" spans="1:20" x14ac:dyDescent="0.25">
      <c r="A592"/>
      <c r="B592"/>
      <c r="C592"/>
      <c r="D592"/>
      <c r="E592"/>
      <c r="F592"/>
      <c r="G592"/>
      <c r="H592"/>
      <c r="I592"/>
      <c r="J592"/>
      <c r="K592"/>
      <c r="L592"/>
      <c r="M592"/>
      <c r="N592"/>
      <c r="O592"/>
      <c r="P592"/>
      <c r="Q592"/>
      <c r="R592"/>
      <c r="S592"/>
      <c r="T592"/>
    </row>
    <row r="593" spans="1:20" x14ac:dyDescent="0.25">
      <c r="A593"/>
      <c r="B593"/>
      <c r="C593"/>
      <c r="D593"/>
      <c r="E593"/>
      <c r="F593"/>
      <c r="G593"/>
      <c r="H593"/>
      <c r="I593"/>
      <c r="J593"/>
      <c r="K593"/>
      <c r="L593"/>
      <c r="M593"/>
      <c r="N593"/>
      <c r="O593"/>
      <c r="P593"/>
      <c r="Q593"/>
      <c r="R593"/>
      <c r="S593"/>
      <c r="T593"/>
    </row>
    <row r="594" spans="1:20" x14ac:dyDescent="0.25">
      <c r="A594"/>
      <c r="B594"/>
      <c r="C594"/>
      <c r="D594"/>
      <c r="E594"/>
      <c r="F594"/>
      <c r="G594"/>
      <c r="H594"/>
      <c r="I594"/>
      <c r="J594"/>
      <c r="K594"/>
      <c r="L594"/>
      <c r="M594"/>
      <c r="N594"/>
      <c r="O594"/>
      <c r="P594"/>
      <c r="Q594"/>
      <c r="R594"/>
      <c r="S594"/>
      <c r="T594"/>
    </row>
    <row r="595" spans="1:20" x14ac:dyDescent="0.25">
      <c r="A595"/>
      <c r="B595"/>
      <c r="C595"/>
      <c r="D595"/>
      <c r="E595"/>
      <c r="F595"/>
      <c r="G595"/>
      <c r="H595"/>
      <c r="I595"/>
      <c r="J595"/>
      <c r="K595"/>
      <c r="L595"/>
      <c r="M595"/>
      <c r="N595"/>
      <c r="O595"/>
      <c r="P595"/>
      <c r="Q595"/>
      <c r="R595"/>
      <c r="S595"/>
      <c r="T595"/>
    </row>
    <row r="596" spans="1:20" x14ac:dyDescent="0.25">
      <c r="A596"/>
      <c r="B596"/>
      <c r="C596"/>
      <c r="D596"/>
      <c r="E596"/>
      <c r="F596"/>
      <c r="G596"/>
      <c r="H596"/>
      <c r="I596"/>
      <c r="J596"/>
      <c r="K596"/>
      <c r="L596"/>
      <c r="M596"/>
      <c r="N596"/>
      <c r="O596"/>
      <c r="P596"/>
      <c r="Q596"/>
      <c r="R596"/>
      <c r="S596"/>
      <c r="T596"/>
    </row>
    <row r="597" spans="1:20" x14ac:dyDescent="0.25">
      <c r="A597"/>
      <c r="B597"/>
      <c r="C597"/>
      <c r="D597"/>
      <c r="E597"/>
      <c r="F597"/>
      <c r="G597"/>
      <c r="H597"/>
      <c r="I597"/>
      <c r="J597"/>
      <c r="K597"/>
      <c r="L597"/>
      <c r="M597"/>
      <c r="N597"/>
      <c r="O597"/>
      <c r="P597"/>
      <c r="Q597"/>
      <c r="R597"/>
      <c r="S597"/>
      <c r="T597"/>
    </row>
    <row r="598" spans="1:20" x14ac:dyDescent="0.25">
      <c r="A598"/>
      <c r="B598"/>
      <c r="C598"/>
      <c r="D598"/>
      <c r="E598"/>
      <c r="F598"/>
      <c r="G598"/>
      <c r="H598"/>
      <c r="I598"/>
      <c r="J598"/>
      <c r="K598"/>
      <c r="L598"/>
      <c r="M598"/>
      <c r="N598"/>
      <c r="O598"/>
      <c r="P598"/>
      <c r="Q598"/>
      <c r="R598"/>
      <c r="S598"/>
      <c r="T598"/>
    </row>
    <row r="599" spans="1:20" x14ac:dyDescent="0.25">
      <c r="A599"/>
      <c r="B599"/>
      <c r="C599"/>
      <c r="D599"/>
      <c r="E599"/>
      <c r="F599"/>
      <c r="G599"/>
      <c r="H599"/>
      <c r="I599"/>
      <c r="J599"/>
      <c r="K599"/>
      <c r="L599"/>
      <c r="M599"/>
      <c r="N599"/>
      <c r="O599"/>
      <c r="P599"/>
      <c r="Q599"/>
      <c r="R599"/>
      <c r="S599"/>
      <c r="T599"/>
    </row>
    <row r="600" spans="1:20" x14ac:dyDescent="0.25">
      <c r="A600"/>
      <c r="B600"/>
      <c r="C600"/>
      <c r="D600"/>
      <c r="E600"/>
      <c r="F600"/>
      <c r="G600"/>
      <c r="H600"/>
      <c r="I600"/>
      <c r="J600"/>
      <c r="K600"/>
      <c r="L600"/>
      <c r="M600"/>
      <c r="N600"/>
      <c r="O600"/>
      <c r="P600"/>
      <c r="Q600"/>
      <c r="R600"/>
      <c r="S600"/>
      <c r="T600"/>
    </row>
    <row r="601" spans="1:20" x14ac:dyDescent="0.25">
      <c r="A601"/>
      <c r="B601"/>
      <c r="C601"/>
      <c r="D601"/>
      <c r="E601"/>
      <c r="F601"/>
      <c r="G601"/>
      <c r="H601"/>
      <c r="I601"/>
      <c r="J601"/>
      <c r="K601"/>
      <c r="L601"/>
      <c r="M601"/>
      <c r="N601"/>
      <c r="O601"/>
      <c r="P601"/>
      <c r="Q601"/>
      <c r="R601"/>
      <c r="S601"/>
      <c r="T601"/>
    </row>
    <row r="602" spans="1:20" x14ac:dyDescent="0.25">
      <c r="A602"/>
      <c r="B602"/>
      <c r="C602"/>
      <c r="D602"/>
      <c r="E602"/>
      <c r="F602"/>
      <c r="G602"/>
      <c r="H602"/>
      <c r="I602"/>
      <c r="J602"/>
      <c r="K602"/>
      <c r="L602"/>
      <c r="M602"/>
      <c r="N602"/>
      <c r="O602"/>
      <c r="P602"/>
      <c r="Q602"/>
      <c r="R602"/>
      <c r="S602"/>
      <c r="T602"/>
    </row>
    <row r="603" spans="1:20" x14ac:dyDescent="0.25">
      <c r="A603"/>
      <c r="B603"/>
      <c r="C603"/>
      <c r="D603"/>
      <c r="E603"/>
      <c r="F603"/>
      <c r="G603"/>
      <c r="H603"/>
      <c r="I603"/>
      <c r="J603"/>
      <c r="K603"/>
      <c r="L603"/>
      <c r="M603"/>
      <c r="N603"/>
      <c r="O603"/>
      <c r="P603"/>
      <c r="Q603"/>
      <c r="R603"/>
      <c r="S603"/>
      <c r="T603"/>
    </row>
    <row r="604" spans="1:20" x14ac:dyDescent="0.25">
      <c r="A604"/>
      <c r="B604"/>
      <c r="C604"/>
      <c r="D604"/>
      <c r="E604"/>
      <c r="F604"/>
      <c r="G604"/>
      <c r="H604"/>
      <c r="I604"/>
      <c r="J604"/>
      <c r="K604"/>
      <c r="L604"/>
      <c r="M604"/>
      <c r="N604"/>
      <c r="O604"/>
      <c r="P604"/>
      <c r="Q604"/>
      <c r="R604"/>
      <c r="S604"/>
      <c r="T604"/>
    </row>
    <row r="605" spans="1:20" x14ac:dyDescent="0.25">
      <c r="A605"/>
      <c r="B605"/>
      <c r="C605"/>
      <c r="D605"/>
      <c r="E605"/>
      <c r="F605"/>
      <c r="G605"/>
      <c r="H605"/>
      <c r="I605"/>
      <c r="J605"/>
      <c r="K605"/>
      <c r="L605"/>
      <c r="M605"/>
      <c r="N605"/>
      <c r="O605"/>
      <c r="P605"/>
      <c r="Q605"/>
      <c r="R605"/>
      <c r="S605"/>
      <c r="T605"/>
    </row>
    <row r="606" spans="1:20" x14ac:dyDescent="0.25">
      <c r="A606"/>
      <c r="B606"/>
      <c r="C606"/>
      <c r="D606"/>
      <c r="E606"/>
      <c r="F606"/>
      <c r="G606"/>
      <c r="H606"/>
      <c r="I606"/>
      <c r="J606"/>
      <c r="K606"/>
      <c r="L606"/>
      <c r="M606"/>
      <c r="N606"/>
      <c r="O606"/>
      <c r="P606"/>
      <c r="Q606"/>
      <c r="R606"/>
      <c r="S606"/>
      <c r="T606"/>
    </row>
    <row r="607" spans="1:20" x14ac:dyDescent="0.25">
      <c r="A607"/>
      <c r="B607"/>
      <c r="C607"/>
      <c r="D607"/>
      <c r="E607"/>
      <c r="F607"/>
      <c r="G607"/>
      <c r="H607"/>
      <c r="I607"/>
      <c r="J607"/>
      <c r="K607"/>
      <c r="L607"/>
      <c r="M607"/>
      <c r="N607"/>
      <c r="O607"/>
      <c r="P607"/>
      <c r="Q607"/>
      <c r="R607"/>
      <c r="S607"/>
      <c r="T607"/>
    </row>
    <row r="608" spans="1:20" x14ac:dyDescent="0.25">
      <c r="A608"/>
      <c r="B608"/>
      <c r="C608"/>
      <c r="D608"/>
      <c r="E608"/>
      <c r="F608"/>
      <c r="G608"/>
      <c r="H608"/>
      <c r="I608"/>
      <c r="J608"/>
      <c r="K608"/>
      <c r="L608"/>
      <c r="M608"/>
      <c r="N608"/>
      <c r="O608"/>
      <c r="P608"/>
      <c r="Q608"/>
      <c r="R608"/>
      <c r="S608"/>
      <c r="T608"/>
    </row>
    <row r="609" spans="1:20" x14ac:dyDescent="0.25">
      <c r="A609"/>
      <c r="B609"/>
      <c r="C609"/>
      <c r="D609"/>
      <c r="E609"/>
      <c r="F609"/>
      <c r="G609"/>
      <c r="H609"/>
      <c r="I609"/>
      <c r="J609"/>
      <c r="K609"/>
      <c r="L609"/>
      <c r="M609"/>
      <c r="N609"/>
      <c r="O609"/>
      <c r="P609"/>
      <c r="Q609"/>
      <c r="R609"/>
      <c r="S609"/>
      <c r="T609"/>
    </row>
    <row r="610" spans="1:20" x14ac:dyDescent="0.25">
      <c r="A610"/>
      <c r="B610"/>
      <c r="C610"/>
      <c r="D610"/>
      <c r="E610"/>
      <c r="F610"/>
      <c r="G610"/>
      <c r="H610"/>
      <c r="I610"/>
      <c r="J610"/>
      <c r="K610"/>
      <c r="L610"/>
      <c r="M610"/>
      <c r="N610"/>
      <c r="O610"/>
      <c r="P610"/>
      <c r="Q610"/>
      <c r="R610"/>
      <c r="S610"/>
      <c r="T610"/>
    </row>
    <row r="611" spans="1:20" x14ac:dyDescent="0.25">
      <c r="A611"/>
      <c r="B611"/>
      <c r="C611"/>
      <c r="D611"/>
      <c r="E611"/>
      <c r="F611"/>
      <c r="G611"/>
      <c r="H611"/>
      <c r="I611"/>
      <c r="J611"/>
      <c r="K611"/>
      <c r="L611"/>
      <c r="M611"/>
      <c r="N611"/>
      <c r="O611"/>
      <c r="P611"/>
      <c r="Q611"/>
      <c r="R611"/>
      <c r="S611"/>
      <c r="T611"/>
    </row>
    <row r="612" spans="1:20" x14ac:dyDescent="0.25">
      <c r="A612"/>
      <c r="B612"/>
      <c r="C612"/>
      <c r="D612"/>
      <c r="E612"/>
      <c r="F612"/>
      <c r="G612"/>
      <c r="H612"/>
      <c r="I612"/>
      <c r="J612"/>
      <c r="K612"/>
      <c r="L612"/>
      <c r="M612"/>
      <c r="N612"/>
      <c r="O612"/>
      <c r="P612"/>
      <c r="Q612"/>
      <c r="R612"/>
      <c r="S612"/>
      <c r="T612"/>
    </row>
    <row r="613" spans="1:20" x14ac:dyDescent="0.25">
      <c r="A613"/>
      <c r="B613"/>
      <c r="C613"/>
      <c r="D613"/>
      <c r="E613"/>
      <c r="F613"/>
      <c r="G613"/>
      <c r="H613"/>
      <c r="I613"/>
      <c r="J613"/>
      <c r="K613"/>
      <c r="L613"/>
      <c r="M613"/>
      <c r="N613"/>
      <c r="O613"/>
      <c r="P613"/>
      <c r="Q613"/>
      <c r="R613"/>
      <c r="S613"/>
      <c r="T613"/>
    </row>
    <row r="614" spans="1:20" x14ac:dyDescent="0.25">
      <c r="A614"/>
      <c r="B614"/>
      <c r="C614"/>
      <c r="D614"/>
      <c r="E614"/>
      <c r="F614"/>
      <c r="G614"/>
      <c r="H614"/>
      <c r="I614"/>
      <c r="J614"/>
      <c r="K614"/>
      <c r="L614"/>
      <c r="M614"/>
      <c r="N614"/>
      <c r="O614"/>
      <c r="P614"/>
      <c r="Q614"/>
      <c r="R614"/>
      <c r="S614"/>
      <c r="T614"/>
    </row>
    <row r="615" spans="1:20" x14ac:dyDescent="0.25">
      <c r="A615"/>
      <c r="B615"/>
      <c r="C615"/>
      <c r="D615"/>
      <c r="E615"/>
      <c r="F615"/>
      <c r="G615"/>
      <c r="H615"/>
      <c r="I615"/>
      <c r="J615"/>
      <c r="K615"/>
      <c r="L615"/>
      <c r="M615"/>
      <c r="N615"/>
      <c r="O615"/>
      <c r="P615"/>
      <c r="Q615"/>
      <c r="R615"/>
      <c r="S615"/>
      <c r="T615"/>
    </row>
    <row r="616" spans="1:20" x14ac:dyDescent="0.25">
      <c r="A616"/>
      <c r="B616"/>
      <c r="C616"/>
      <c r="D616"/>
      <c r="E616"/>
      <c r="F616"/>
      <c r="G616"/>
      <c r="H616"/>
      <c r="I616"/>
      <c r="J616"/>
      <c r="K616"/>
      <c r="L616"/>
      <c r="M616"/>
      <c r="N616"/>
      <c r="O616"/>
      <c r="P616"/>
      <c r="Q616"/>
      <c r="R616"/>
      <c r="S616"/>
      <c r="T616"/>
    </row>
    <row r="617" spans="1:20" x14ac:dyDescent="0.25">
      <c r="A617"/>
      <c r="B617"/>
      <c r="C617"/>
      <c r="D617"/>
      <c r="E617"/>
      <c r="F617"/>
      <c r="G617"/>
      <c r="H617"/>
      <c r="I617"/>
      <c r="J617"/>
      <c r="K617"/>
      <c r="L617"/>
      <c r="M617"/>
      <c r="N617"/>
      <c r="O617"/>
      <c r="P617"/>
      <c r="Q617"/>
      <c r="R617"/>
      <c r="S617"/>
      <c r="T617"/>
    </row>
    <row r="618" spans="1:20" x14ac:dyDescent="0.25">
      <c r="A618"/>
      <c r="B618"/>
      <c r="C618"/>
      <c r="D618"/>
      <c r="E618"/>
      <c r="F618"/>
      <c r="G618"/>
      <c r="H618"/>
      <c r="I618"/>
      <c r="J618"/>
      <c r="K618"/>
      <c r="L618"/>
      <c r="M618"/>
      <c r="N618"/>
      <c r="O618"/>
      <c r="P618"/>
      <c r="Q618"/>
      <c r="R618"/>
      <c r="S618"/>
      <c r="T618"/>
    </row>
    <row r="619" spans="1:20" x14ac:dyDescent="0.25">
      <c r="A619"/>
      <c r="B619"/>
      <c r="C619"/>
      <c r="D619"/>
      <c r="E619"/>
      <c r="F619"/>
      <c r="G619"/>
      <c r="H619"/>
      <c r="I619"/>
      <c r="J619"/>
      <c r="K619"/>
      <c r="L619"/>
      <c r="M619"/>
      <c r="N619"/>
      <c r="O619"/>
      <c r="P619"/>
      <c r="Q619"/>
      <c r="R619"/>
      <c r="S619"/>
      <c r="T619"/>
    </row>
    <row r="620" spans="1:20" x14ac:dyDescent="0.25">
      <c r="A620"/>
      <c r="B620"/>
      <c r="C620"/>
      <c r="D620"/>
      <c r="E620"/>
      <c r="F620"/>
      <c r="G620"/>
      <c r="H620"/>
      <c r="I620"/>
      <c r="J620"/>
      <c r="K620"/>
      <c r="L620"/>
      <c r="M620"/>
      <c r="N620"/>
      <c r="O620"/>
      <c r="P620"/>
      <c r="Q620"/>
      <c r="R620"/>
      <c r="S620"/>
      <c r="T620"/>
    </row>
    <row r="621" spans="1:20" x14ac:dyDescent="0.25">
      <c r="A621"/>
      <c r="B621"/>
      <c r="C621"/>
      <c r="D621"/>
      <c r="E621"/>
      <c r="F621"/>
      <c r="G621"/>
      <c r="H621"/>
      <c r="I621"/>
      <c r="J621"/>
      <c r="K621"/>
      <c r="L621"/>
      <c r="M621"/>
      <c r="N621"/>
      <c r="O621"/>
      <c r="P621"/>
      <c r="Q621"/>
      <c r="R621"/>
      <c r="S621"/>
      <c r="T621"/>
    </row>
    <row r="622" spans="1:20" x14ac:dyDescent="0.25">
      <c r="A622"/>
      <c r="B622"/>
      <c r="C622"/>
      <c r="D622"/>
      <c r="E622"/>
      <c r="F622"/>
      <c r="G622"/>
      <c r="H622"/>
      <c r="I622"/>
      <c r="J622"/>
      <c r="K622"/>
      <c r="L622"/>
      <c r="M622"/>
      <c r="N622"/>
      <c r="O622"/>
      <c r="P622"/>
      <c r="Q622"/>
      <c r="R622"/>
      <c r="S622"/>
      <c r="T622"/>
    </row>
    <row r="623" spans="1:20" x14ac:dyDescent="0.25">
      <c r="A623"/>
      <c r="B623"/>
      <c r="C623"/>
      <c r="D623"/>
      <c r="E623"/>
      <c r="F623"/>
      <c r="G623"/>
      <c r="H623"/>
      <c r="I623"/>
      <c r="J623"/>
      <c r="K623"/>
      <c r="L623"/>
      <c r="M623"/>
      <c r="N623"/>
      <c r="O623"/>
      <c r="P623"/>
      <c r="Q623"/>
      <c r="R623"/>
      <c r="S623"/>
      <c r="T623"/>
    </row>
    <row r="624" spans="1:20" x14ac:dyDescent="0.25">
      <c r="A624"/>
      <c r="B624"/>
      <c r="C624"/>
      <c r="D624"/>
      <c r="E624"/>
      <c r="F624"/>
      <c r="G624"/>
      <c r="H624"/>
      <c r="I624"/>
      <c r="J624"/>
      <c r="K624"/>
      <c r="L624"/>
      <c r="M624"/>
      <c r="N624"/>
      <c r="O624"/>
      <c r="P624"/>
      <c r="Q624"/>
      <c r="R624"/>
      <c r="S624"/>
      <c r="T624"/>
    </row>
    <row r="625" spans="1:20" x14ac:dyDescent="0.25">
      <c r="A625"/>
      <c r="B625"/>
      <c r="C625"/>
      <c r="D625"/>
      <c r="E625"/>
      <c r="F625"/>
      <c r="G625"/>
      <c r="H625"/>
      <c r="I625"/>
      <c r="J625"/>
      <c r="K625"/>
      <c r="L625"/>
      <c r="M625"/>
      <c r="N625"/>
      <c r="O625"/>
      <c r="P625"/>
      <c r="Q625"/>
      <c r="R625"/>
      <c r="S625"/>
      <c r="T625"/>
    </row>
    <row r="626" spans="1:20" x14ac:dyDescent="0.25">
      <c r="A626"/>
      <c r="B626"/>
      <c r="C626"/>
      <c r="D626"/>
      <c r="E626"/>
      <c r="F626"/>
      <c r="G626"/>
      <c r="H626"/>
      <c r="I626"/>
      <c r="J626"/>
      <c r="K626"/>
      <c r="L626"/>
      <c r="M626"/>
      <c r="N626"/>
      <c r="O626"/>
      <c r="P626"/>
      <c r="Q626"/>
      <c r="R626"/>
      <c r="S626"/>
      <c r="T626"/>
    </row>
    <row r="627" spans="1:20" x14ac:dyDescent="0.25">
      <c r="A627"/>
      <c r="B627"/>
      <c r="C627"/>
      <c r="D627"/>
      <c r="E627"/>
      <c r="F627"/>
      <c r="G627"/>
      <c r="H627"/>
      <c r="I627"/>
      <c r="J627"/>
      <c r="K627"/>
      <c r="L627"/>
      <c r="M627"/>
      <c r="N627"/>
      <c r="O627"/>
      <c r="P627"/>
      <c r="Q627"/>
      <c r="R627"/>
      <c r="S627"/>
      <c r="T627"/>
    </row>
    <row r="628" spans="1:20" x14ac:dyDescent="0.25">
      <c r="A628"/>
      <c r="B628"/>
      <c r="C628"/>
      <c r="D628"/>
      <c r="E628"/>
      <c r="F628"/>
      <c r="G628"/>
      <c r="H628"/>
      <c r="I628"/>
      <c r="J628"/>
      <c r="K628"/>
      <c r="L628"/>
      <c r="M628"/>
      <c r="N628"/>
      <c r="O628"/>
      <c r="P628"/>
      <c r="Q628"/>
      <c r="R628"/>
      <c r="S628"/>
      <c r="T628"/>
    </row>
    <row r="629" spans="1:20" x14ac:dyDescent="0.25">
      <c r="A629"/>
      <c r="B629"/>
      <c r="C629"/>
      <c r="D629"/>
      <c r="E629"/>
      <c r="F629"/>
      <c r="G629"/>
      <c r="H629"/>
      <c r="I629"/>
      <c r="J629"/>
      <c r="K629"/>
      <c r="L629"/>
      <c r="M629"/>
      <c r="N629"/>
      <c r="O629"/>
      <c r="P629"/>
      <c r="Q629"/>
      <c r="R629"/>
      <c r="S629"/>
      <c r="T629"/>
    </row>
    <row r="630" spans="1:20" x14ac:dyDescent="0.25">
      <c r="A630"/>
      <c r="B630"/>
      <c r="C630"/>
      <c r="D630"/>
      <c r="E630"/>
      <c r="F630"/>
      <c r="G630"/>
      <c r="H630"/>
      <c r="I630"/>
      <c r="J630"/>
      <c r="K630"/>
      <c r="L630"/>
      <c r="M630"/>
      <c r="N630"/>
      <c r="O630"/>
      <c r="P630"/>
      <c r="Q630"/>
      <c r="R630"/>
      <c r="S630"/>
      <c r="T630"/>
    </row>
    <row r="631" spans="1:20" x14ac:dyDescent="0.25">
      <c r="A631"/>
      <c r="B631"/>
      <c r="C631"/>
      <c r="D631"/>
      <c r="E631"/>
      <c r="F631"/>
      <c r="G631"/>
      <c r="H631"/>
      <c r="I631"/>
      <c r="J631"/>
      <c r="K631"/>
      <c r="L631"/>
      <c r="M631"/>
      <c r="N631"/>
      <c r="O631"/>
      <c r="P631"/>
      <c r="Q631"/>
      <c r="R631"/>
      <c r="S631"/>
      <c r="T631"/>
    </row>
    <row r="632" spans="1:20" x14ac:dyDescent="0.25">
      <c r="A632"/>
      <c r="B632"/>
      <c r="C632"/>
      <c r="D632"/>
      <c r="E632"/>
      <c r="F632"/>
      <c r="G632"/>
      <c r="H632"/>
      <c r="I632"/>
      <c r="J632"/>
      <c r="K632"/>
      <c r="L632"/>
      <c r="M632"/>
      <c r="N632"/>
      <c r="O632"/>
      <c r="P632"/>
      <c r="Q632"/>
      <c r="R632"/>
      <c r="S632"/>
      <c r="T632"/>
    </row>
    <row r="633" spans="1:20" x14ac:dyDescent="0.25">
      <c r="A633"/>
      <c r="B633"/>
      <c r="C633"/>
      <c r="D633"/>
      <c r="E633"/>
      <c r="F633"/>
      <c r="G633"/>
      <c r="H633"/>
      <c r="I633"/>
      <c r="J633"/>
      <c r="K633"/>
      <c r="L633"/>
      <c r="M633"/>
      <c r="N633"/>
      <c r="O633"/>
      <c r="P633"/>
      <c r="Q633"/>
      <c r="R633"/>
      <c r="S633"/>
      <c r="T633"/>
    </row>
    <row r="634" spans="1:20" x14ac:dyDescent="0.25">
      <c r="A634"/>
      <c r="B634"/>
      <c r="C634"/>
      <c r="D634"/>
      <c r="E634"/>
      <c r="F634"/>
      <c r="G634"/>
      <c r="H634"/>
      <c r="I634"/>
      <c r="J634"/>
      <c r="K634"/>
      <c r="L634"/>
      <c r="M634"/>
      <c r="N634"/>
      <c r="O634"/>
      <c r="P634"/>
      <c r="Q634"/>
      <c r="R634"/>
      <c r="S634"/>
      <c r="T634"/>
    </row>
    <row r="635" spans="1:20" x14ac:dyDescent="0.25">
      <c r="A635"/>
      <c r="B635"/>
      <c r="C635"/>
      <c r="D635"/>
      <c r="E635"/>
      <c r="F635"/>
      <c r="G635"/>
      <c r="H635"/>
      <c r="I635"/>
      <c r="J635"/>
      <c r="K635"/>
      <c r="L635"/>
      <c r="M635"/>
      <c r="N635"/>
      <c r="O635"/>
      <c r="P635"/>
      <c r="Q635"/>
      <c r="R635"/>
      <c r="S635"/>
      <c r="T635"/>
    </row>
    <row r="636" spans="1:20" x14ac:dyDescent="0.25">
      <c r="A636"/>
      <c r="B636"/>
      <c r="C636"/>
      <c r="D636"/>
      <c r="E636"/>
      <c r="F636"/>
      <c r="G636"/>
      <c r="H636"/>
      <c r="I636"/>
      <c r="J636"/>
      <c r="K636"/>
      <c r="L636"/>
      <c r="M636"/>
      <c r="N636"/>
      <c r="O636"/>
      <c r="P636"/>
      <c r="Q636"/>
      <c r="R636"/>
      <c r="S636"/>
      <c r="T636"/>
    </row>
    <row r="637" spans="1:20" x14ac:dyDescent="0.25">
      <c r="A637"/>
      <c r="B637"/>
      <c r="C637"/>
      <c r="D637"/>
      <c r="E637"/>
      <c r="F637"/>
      <c r="G637"/>
      <c r="H637"/>
      <c r="I637"/>
      <c r="J637"/>
      <c r="K637"/>
      <c r="L637"/>
      <c r="M637"/>
      <c r="N637"/>
      <c r="O637"/>
      <c r="P637"/>
      <c r="Q637"/>
      <c r="R637"/>
      <c r="S637"/>
      <c r="T637"/>
    </row>
    <row r="638" spans="1:20" x14ac:dyDescent="0.25">
      <c r="A638"/>
      <c r="B638"/>
      <c r="C638"/>
      <c r="D638"/>
      <c r="E638"/>
      <c r="F638"/>
      <c r="G638"/>
      <c r="H638"/>
      <c r="I638"/>
      <c r="J638"/>
      <c r="K638"/>
      <c r="L638"/>
      <c r="M638"/>
      <c r="N638"/>
      <c r="O638"/>
      <c r="P638"/>
      <c r="Q638"/>
      <c r="R638"/>
      <c r="S638"/>
      <c r="T638"/>
    </row>
    <row r="639" spans="1:20" x14ac:dyDescent="0.25">
      <c r="A639"/>
      <c r="B639"/>
      <c r="C639"/>
      <c r="D639"/>
      <c r="E639"/>
      <c r="F639"/>
      <c r="G639"/>
      <c r="H639"/>
      <c r="I639"/>
      <c r="J639"/>
      <c r="K639"/>
      <c r="L639"/>
      <c r="M639"/>
      <c r="N639"/>
      <c r="O639"/>
      <c r="P639"/>
      <c r="Q639"/>
      <c r="R639"/>
      <c r="S639"/>
      <c r="T639"/>
    </row>
    <row r="640" spans="1:20" x14ac:dyDescent="0.25">
      <c r="A640"/>
      <c r="B640"/>
      <c r="C640"/>
      <c r="D640"/>
      <c r="E640"/>
      <c r="F640"/>
      <c r="G640"/>
      <c r="H640"/>
      <c r="I640"/>
      <c r="J640"/>
      <c r="K640"/>
      <c r="L640"/>
      <c r="M640"/>
      <c r="N640"/>
      <c r="O640"/>
      <c r="P640"/>
      <c r="Q640"/>
      <c r="R640"/>
      <c r="S640"/>
      <c r="T640"/>
    </row>
    <row r="641" spans="1:20" x14ac:dyDescent="0.25">
      <c r="A641"/>
      <c r="B641"/>
      <c r="C641"/>
      <c r="D641"/>
      <c r="E641"/>
      <c r="F641"/>
      <c r="G641"/>
      <c r="H641"/>
      <c r="I641"/>
      <c r="J641"/>
      <c r="K641"/>
      <c r="L641"/>
      <c r="M641"/>
      <c r="N641"/>
      <c r="O641"/>
      <c r="P641"/>
      <c r="Q641"/>
      <c r="R641"/>
      <c r="S641"/>
      <c r="T641"/>
    </row>
    <row r="642" spans="1:20" x14ac:dyDescent="0.25">
      <c r="A642"/>
      <c r="B642"/>
      <c r="C642"/>
      <c r="D642"/>
      <c r="E642"/>
      <c r="F642"/>
      <c r="G642"/>
      <c r="H642"/>
      <c r="I642"/>
      <c r="J642"/>
      <c r="K642"/>
      <c r="L642"/>
      <c r="M642"/>
      <c r="N642"/>
      <c r="O642"/>
      <c r="P642"/>
      <c r="Q642"/>
      <c r="R642"/>
      <c r="S642"/>
      <c r="T642"/>
    </row>
    <row r="643" spans="1:20" x14ac:dyDescent="0.25">
      <c r="A643"/>
      <c r="B643"/>
      <c r="C643"/>
      <c r="D643"/>
      <c r="E643"/>
      <c r="F643"/>
      <c r="G643"/>
      <c r="H643"/>
      <c r="I643"/>
      <c r="J643"/>
      <c r="K643"/>
      <c r="L643"/>
      <c r="M643"/>
      <c r="N643"/>
      <c r="O643"/>
      <c r="P643"/>
      <c r="Q643"/>
      <c r="R643"/>
      <c r="S643"/>
      <c r="T643"/>
    </row>
    <row r="644" spans="1:20" x14ac:dyDescent="0.25">
      <c r="A644"/>
      <c r="B644"/>
      <c r="C644"/>
      <c r="D644"/>
      <c r="E644"/>
      <c r="F644"/>
      <c r="G644"/>
      <c r="H644"/>
      <c r="I644"/>
      <c r="J644"/>
      <c r="K644"/>
      <c r="L644"/>
      <c r="M644"/>
      <c r="N644"/>
      <c r="O644"/>
      <c r="P644"/>
      <c r="Q644"/>
      <c r="R644"/>
      <c r="S644"/>
      <c r="T644"/>
    </row>
    <row r="645" spans="1:20" x14ac:dyDescent="0.25">
      <c r="A645"/>
      <c r="B645"/>
      <c r="C645"/>
      <c r="D645"/>
      <c r="E645"/>
      <c r="F645"/>
      <c r="G645"/>
      <c r="H645"/>
      <c r="I645"/>
      <c r="J645"/>
      <c r="K645"/>
      <c r="L645"/>
      <c r="M645"/>
      <c r="N645"/>
      <c r="O645"/>
      <c r="P645"/>
      <c r="Q645"/>
      <c r="R645"/>
      <c r="S645"/>
      <c r="T645"/>
    </row>
    <row r="646" spans="1:20" x14ac:dyDescent="0.25">
      <c r="A646"/>
      <c r="B646"/>
      <c r="C646"/>
      <c r="D646"/>
      <c r="E646"/>
      <c r="F646"/>
      <c r="G646"/>
      <c r="H646"/>
      <c r="I646"/>
      <c r="J646"/>
      <c r="K646"/>
      <c r="L646"/>
      <c r="M646"/>
      <c r="N646"/>
      <c r="O646"/>
      <c r="P646"/>
      <c r="Q646"/>
      <c r="R646"/>
      <c r="S646"/>
      <c r="T646"/>
    </row>
    <row r="647" spans="1:20" x14ac:dyDescent="0.25">
      <c r="A647"/>
      <c r="B647"/>
      <c r="C647"/>
      <c r="D647"/>
      <c r="E647"/>
      <c r="F647"/>
      <c r="G647"/>
      <c r="H647"/>
      <c r="I647"/>
      <c r="J647"/>
      <c r="K647"/>
      <c r="L647"/>
      <c r="M647"/>
      <c r="N647"/>
      <c r="O647"/>
      <c r="P647"/>
      <c r="Q647"/>
      <c r="R647"/>
      <c r="S647"/>
      <c r="T647"/>
    </row>
    <row r="648" spans="1:20" x14ac:dyDescent="0.25">
      <c r="A648"/>
      <c r="B648"/>
      <c r="C648"/>
      <c r="D648"/>
      <c r="E648"/>
      <c r="F648"/>
      <c r="G648"/>
      <c r="H648"/>
      <c r="I648"/>
      <c r="J648"/>
      <c r="K648"/>
      <c r="L648"/>
      <c r="M648"/>
      <c r="N648"/>
      <c r="O648"/>
      <c r="P648"/>
      <c r="Q648"/>
      <c r="R648"/>
      <c r="S648"/>
      <c r="T648"/>
    </row>
    <row r="649" spans="1:20" x14ac:dyDescent="0.25">
      <c r="A649"/>
      <c r="B649"/>
      <c r="C649"/>
      <c r="D649"/>
      <c r="E649"/>
      <c r="F649"/>
      <c r="G649"/>
      <c r="H649"/>
      <c r="I649"/>
      <c r="J649"/>
      <c r="K649"/>
      <c r="L649"/>
      <c r="M649"/>
      <c r="N649"/>
      <c r="O649"/>
      <c r="P649"/>
      <c r="Q649"/>
      <c r="R649"/>
      <c r="S649"/>
      <c r="T649"/>
    </row>
    <row r="650" spans="1:20" x14ac:dyDescent="0.25">
      <c r="A650"/>
      <c r="B650"/>
      <c r="C650"/>
      <c r="D650"/>
      <c r="E650"/>
      <c r="F650"/>
      <c r="G650"/>
      <c r="H650"/>
      <c r="I650"/>
      <c r="J650"/>
      <c r="K650"/>
      <c r="L650"/>
      <c r="M650"/>
      <c r="N650"/>
      <c r="O650"/>
      <c r="P650"/>
      <c r="Q650"/>
      <c r="R650"/>
      <c r="S650"/>
      <c r="T650"/>
    </row>
    <row r="651" spans="1:20" x14ac:dyDescent="0.25">
      <c r="A651"/>
      <c r="B651"/>
      <c r="C651"/>
      <c r="D651"/>
      <c r="E651"/>
      <c r="F651"/>
      <c r="G651"/>
      <c r="H651"/>
      <c r="I651"/>
      <c r="J651"/>
      <c r="K651"/>
      <c r="L651"/>
      <c r="M651"/>
      <c r="N651"/>
      <c r="O651"/>
      <c r="P651"/>
      <c r="Q651"/>
      <c r="R651"/>
      <c r="S651"/>
      <c r="T651"/>
    </row>
    <row r="652" spans="1:20" x14ac:dyDescent="0.25">
      <c r="A652"/>
      <c r="B652"/>
      <c r="C652"/>
      <c r="D652"/>
      <c r="E652"/>
      <c r="F652"/>
      <c r="G652"/>
      <c r="H652"/>
      <c r="I652"/>
      <c r="J652"/>
      <c r="K652"/>
      <c r="L652"/>
      <c r="M652"/>
      <c r="N652"/>
      <c r="O652"/>
      <c r="P652"/>
      <c r="Q652"/>
      <c r="R652"/>
      <c r="S652"/>
      <c r="T652"/>
    </row>
    <row r="653" spans="1:20" x14ac:dyDescent="0.25">
      <c r="A653"/>
      <c r="B653"/>
      <c r="C653"/>
      <c r="D653"/>
      <c r="E653"/>
      <c r="F653"/>
      <c r="G653"/>
      <c r="H653"/>
      <c r="I653"/>
      <c r="J653"/>
      <c r="K653"/>
      <c r="L653"/>
      <c r="M653"/>
      <c r="N653"/>
      <c r="O653"/>
      <c r="P653"/>
      <c r="Q653"/>
      <c r="R653"/>
      <c r="S653"/>
      <c r="T653"/>
    </row>
    <row r="654" spans="1:20" x14ac:dyDescent="0.25">
      <c r="A654"/>
      <c r="B654"/>
      <c r="C654"/>
      <c r="D654"/>
      <c r="E654"/>
      <c r="F654"/>
      <c r="G654"/>
      <c r="H654"/>
      <c r="I654"/>
      <c r="J654"/>
      <c r="K654"/>
      <c r="L654"/>
      <c r="M654"/>
      <c r="N654"/>
      <c r="O654"/>
      <c r="P654"/>
      <c r="Q654"/>
      <c r="R654"/>
      <c r="S654"/>
      <c r="T654"/>
    </row>
    <row r="655" spans="1:20" x14ac:dyDescent="0.25">
      <c r="A655"/>
      <c r="B655"/>
      <c r="C655"/>
      <c r="D655"/>
      <c r="E655"/>
      <c r="F655"/>
      <c r="G655"/>
      <c r="H655"/>
      <c r="I655"/>
      <c r="J655"/>
      <c r="K655"/>
      <c r="L655"/>
      <c r="M655"/>
      <c r="N655"/>
      <c r="O655"/>
      <c r="P655"/>
      <c r="Q655"/>
      <c r="R655"/>
      <c r="S655"/>
      <c r="T655"/>
    </row>
    <row r="656" spans="1:20" x14ac:dyDescent="0.25">
      <c r="A656"/>
      <c r="B656"/>
      <c r="C656"/>
      <c r="D656"/>
      <c r="E656"/>
      <c r="F656"/>
      <c r="G656"/>
      <c r="H656"/>
      <c r="I656"/>
      <c r="J656"/>
      <c r="K656"/>
      <c r="L656"/>
      <c r="M656"/>
      <c r="N656"/>
      <c r="O656"/>
      <c r="P656"/>
      <c r="Q656"/>
      <c r="R656"/>
      <c r="S656"/>
      <c r="T656"/>
    </row>
    <row r="657" spans="1:20" x14ac:dyDescent="0.25">
      <c r="A657"/>
      <c r="B657"/>
      <c r="C657"/>
      <c r="D657"/>
      <c r="E657"/>
      <c r="F657"/>
      <c r="G657"/>
      <c r="H657"/>
      <c r="I657"/>
      <c r="J657"/>
      <c r="K657"/>
      <c r="L657"/>
      <c r="M657"/>
      <c r="N657"/>
      <c r="O657"/>
      <c r="P657"/>
      <c r="Q657"/>
      <c r="R657"/>
      <c r="S657"/>
      <c r="T657"/>
    </row>
    <row r="658" spans="1:20" x14ac:dyDescent="0.25">
      <c r="A658"/>
      <c r="B658"/>
      <c r="C658"/>
      <c r="D658"/>
      <c r="E658"/>
      <c r="F658"/>
      <c r="G658"/>
      <c r="H658"/>
      <c r="I658"/>
      <c r="J658"/>
      <c r="K658"/>
      <c r="L658"/>
      <c r="M658"/>
      <c r="N658"/>
      <c r="O658"/>
      <c r="P658"/>
      <c r="Q658"/>
      <c r="R658"/>
      <c r="S658"/>
      <c r="T658"/>
    </row>
    <row r="659" spans="1:20" x14ac:dyDescent="0.25">
      <c r="A659"/>
      <c r="B659"/>
      <c r="C659"/>
      <c r="D659"/>
      <c r="E659"/>
      <c r="F659"/>
      <c r="G659"/>
      <c r="H659"/>
      <c r="I659"/>
      <c r="J659"/>
      <c r="K659"/>
      <c r="L659"/>
      <c r="M659"/>
      <c r="N659"/>
      <c r="O659"/>
      <c r="P659"/>
      <c r="Q659"/>
      <c r="R659"/>
      <c r="S659"/>
      <c r="T659"/>
    </row>
    <row r="660" spans="1:20" x14ac:dyDescent="0.25">
      <c r="A660"/>
      <c r="B660"/>
      <c r="C660"/>
      <c r="D660"/>
      <c r="E660"/>
      <c r="F660"/>
      <c r="G660"/>
      <c r="H660"/>
      <c r="I660"/>
      <c r="J660"/>
      <c r="K660"/>
      <c r="L660"/>
      <c r="M660"/>
      <c r="N660"/>
      <c r="O660"/>
      <c r="P660"/>
      <c r="Q660"/>
      <c r="R660"/>
      <c r="S660"/>
      <c r="T660"/>
    </row>
    <row r="661" spans="1:20" x14ac:dyDescent="0.25">
      <c r="A661"/>
      <c r="B661"/>
      <c r="C661"/>
      <c r="D661"/>
      <c r="E661"/>
      <c r="F661"/>
      <c r="G661"/>
      <c r="H661"/>
      <c r="I661"/>
      <c r="J661"/>
      <c r="K661"/>
      <c r="L661"/>
      <c r="M661"/>
      <c r="N661"/>
      <c r="O661"/>
      <c r="P661"/>
      <c r="Q661"/>
      <c r="R661"/>
      <c r="S661"/>
      <c r="T661"/>
    </row>
    <row r="662" spans="1:20" x14ac:dyDescent="0.25">
      <c r="A662"/>
      <c r="B662"/>
      <c r="C662"/>
      <c r="D662"/>
      <c r="E662"/>
      <c r="F662"/>
      <c r="G662"/>
      <c r="H662"/>
      <c r="I662"/>
      <c r="J662"/>
      <c r="K662"/>
      <c r="L662"/>
      <c r="M662"/>
      <c r="N662"/>
      <c r="O662"/>
      <c r="P662"/>
      <c r="Q662"/>
      <c r="R662"/>
      <c r="S662"/>
      <c r="T662"/>
    </row>
    <row r="663" spans="1:20" x14ac:dyDescent="0.25">
      <c r="A663"/>
      <c r="B663"/>
      <c r="C663"/>
      <c r="D663"/>
      <c r="E663"/>
      <c r="F663"/>
      <c r="G663"/>
      <c r="H663"/>
      <c r="I663"/>
      <c r="J663"/>
      <c r="K663"/>
      <c r="L663"/>
      <c r="M663"/>
      <c r="N663"/>
      <c r="O663"/>
      <c r="P663"/>
      <c r="Q663"/>
      <c r="R663"/>
      <c r="S663"/>
      <c r="T663"/>
    </row>
    <row r="664" spans="1:20" x14ac:dyDescent="0.25">
      <c r="A664"/>
      <c r="B664"/>
      <c r="C664"/>
      <c r="D664"/>
      <c r="E664"/>
      <c r="F664"/>
      <c r="G664"/>
      <c r="H664"/>
      <c r="I664"/>
      <c r="J664"/>
      <c r="K664"/>
      <c r="L664"/>
      <c r="M664"/>
      <c r="N664"/>
      <c r="O664"/>
      <c r="P664"/>
      <c r="Q664"/>
      <c r="R664"/>
      <c r="S664"/>
      <c r="T664"/>
    </row>
    <row r="665" spans="1:20" x14ac:dyDescent="0.25">
      <c r="A665"/>
      <c r="B665"/>
      <c r="C665"/>
      <c r="D665"/>
      <c r="E665"/>
      <c r="F665"/>
      <c r="G665"/>
      <c r="H665"/>
      <c r="I665"/>
      <c r="J665"/>
      <c r="K665"/>
      <c r="L665"/>
      <c r="M665"/>
      <c r="N665"/>
      <c r="O665"/>
      <c r="P665"/>
      <c r="Q665"/>
      <c r="R665"/>
      <c r="S665"/>
      <c r="T665"/>
    </row>
    <row r="666" spans="1:20" x14ac:dyDescent="0.25">
      <c r="A666"/>
      <c r="B666"/>
      <c r="C666"/>
      <c r="D666"/>
      <c r="E666"/>
      <c r="F666"/>
      <c r="G666"/>
      <c r="H666"/>
      <c r="I666"/>
      <c r="J666"/>
      <c r="K666"/>
      <c r="L666"/>
      <c r="M666"/>
      <c r="N666"/>
      <c r="O666"/>
      <c r="P666"/>
      <c r="Q666"/>
      <c r="R666"/>
      <c r="S666"/>
      <c r="T666"/>
    </row>
    <row r="667" spans="1:20" x14ac:dyDescent="0.25">
      <c r="A667"/>
      <c r="B667"/>
      <c r="C667"/>
      <c r="D667"/>
      <c r="E667"/>
      <c r="F667"/>
      <c r="G667"/>
      <c r="H667"/>
      <c r="I667"/>
      <c r="J667"/>
      <c r="K667"/>
      <c r="L667"/>
      <c r="M667"/>
      <c r="N667"/>
      <c r="O667"/>
      <c r="P667"/>
      <c r="Q667"/>
      <c r="R667"/>
      <c r="S667"/>
      <c r="T667"/>
    </row>
    <row r="668" spans="1:20" x14ac:dyDescent="0.25">
      <c r="A668"/>
      <c r="B668"/>
      <c r="C668"/>
      <c r="D668"/>
      <c r="E668"/>
      <c r="F668"/>
      <c r="G668"/>
      <c r="H668"/>
      <c r="I668"/>
      <c r="J668"/>
      <c r="K668"/>
      <c r="L668"/>
      <c r="M668"/>
      <c r="N668"/>
      <c r="O668"/>
      <c r="P668"/>
      <c r="Q668"/>
      <c r="R668"/>
      <c r="S668"/>
      <c r="T668"/>
    </row>
    <row r="669" spans="1:20" x14ac:dyDescent="0.25">
      <c r="A669"/>
      <c r="B669"/>
      <c r="C669"/>
      <c r="D669"/>
      <c r="E669"/>
      <c r="F669"/>
      <c r="G669"/>
      <c r="H669"/>
      <c r="I669"/>
      <c r="J669"/>
      <c r="K669"/>
      <c r="L669"/>
      <c r="M669"/>
      <c r="N669"/>
      <c r="O669"/>
      <c r="P669"/>
      <c r="Q669"/>
      <c r="R669"/>
      <c r="S669"/>
      <c r="T669"/>
    </row>
    <row r="670" spans="1:20" x14ac:dyDescent="0.25">
      <c r="A670"/>
      <c r="B670"/>
      <c r="C670"/>
      <c r="D670"/>
      <c r="E670"/>
      <c r="F670"/>
      <c r="G670"/>
      <c r="H670"/>
      <c r="I670"/>
      <c r="J670"/>
      <c r="K670"/>
      <c r="L670"/>
      <c r="M670"/>
      <c r="N670"/>
      <c r="O670"/>
      <c r="P670"/>
      <c r="Q670"/>
      <c r="R670"/>
      <c r="S670"/>
      <c r="T670"/>
    </row>
    <row r="671" spans="1:20" x14ac:dyDescent="0.25">
      <c r="A671"/>
      <c r="B671"/>
      <c r="C671"/>
      <c r="D671"/>
      <c r="E671"/>
      <c r="F671"/>
      <c r="G671"/>
      <c r="H671"/>
      <c r="I671"/>
      <c r="J671"/>
      <c r="K671"/>
      <c r="L671"/>
      <c r="M671"/>
      <c r="N671"/>
      <c r="O671"/>
      <c r="P671"/>
      <c r="Q671"/>
      <c r="R671"/>
      <c r="S671"/>
      <c r="T671"/>
    </row>
    <row r="672" spans="1:20" x14ac:dyDescent="0.25">
      <c r="A672"/>
      <c r="B672"/>
      <c r="C672"/>
      <c r="D672"/>
      <c r="E672"/>
      <c r="F672"/>
      <c r="G672"/>
      <c r="H672"/>
      <c r="I672"/>
      <c r="J672"/>
      <c r="K672"/>
      <c r="L672"/>
      <c r="M672"/>
      <c r="N672"/>
      <c r="O672"/>
      <c r="P672"/>
      <c r="Q672"/>
      <c r="R672"/>
      <c r="S672"/>
      <c r="T672"/>
    </row>
    <row r="673" spans="1:20" x14ac:dyDescent="0.25">
      <c r="A673"/>
      <c r="B673"/>
      <c r="C673"/>
      <c r="D673"/>
      <c r="E673"/>
      <c r="F673"/>
      <c r="G673"/>
      <c r="H673"/>
      <c r="I673"/>
      <c r="J673"/>
      <c r="K673"/>
      <c r="L673"/>
      <c r="M673"/>
      <c r="N673"/>
      <c r="O673"/>
      <c r="P673"/>
      <c r="Q673"/>
      <c r="R673"/>
      <c r="S673"/>
      <c r="T673"/>
    </row>
    <row r="674" spans="1:20" x14ac:dyDescent="0.25">
      <c r="A674"/>
      <c r="B674"/>
      <c r="C674"/>
      <c r="D674"/>
      <c r="E674"/>
      <c r="F674"/>
      <c r="G674"/>
      <c r="H674"/>
      <c r="I674"/>
      <c r="J674"/>
      <c r="K674"/>
      <c r="L674"/>
      <c r="M674"/>
      <c r="N674"/>
      <c r="O674"/>
      <c r="P674"/>
      <c r="Q674"/>
      <c r="R674"/>
      <c r="S674"/>
      <c r="T674"/>
    </row>
    <row r="675" spans="1:20" x14ac:dyDescent="0.25">
      <c r="A675"/>
      <c r="B675"/>
      <c r="C675"/>
      <c r="D675"/>
      <c r="E675"/>
      <c r="F675"/>
      <c r="G675"/>
      <c r="H675"/>
      <c r="I675"/>
      <c r="J675"/>
      <c r="K675"/>
      <c r="L675"/>
      <c r="M675"/>
      <c r="N675"/>
      <c r="O675"/>
      <c r="P675"/>
      <c r="Q675"/>
      <c r="R675"/>
      <c r="S675"/>
      <c r="T675"/>
    </row>
    <row r="676" spans="1:20" x14ac:dyDescent="0.25">
      <c r="A676"/>
      <c r="B676"/>
      <c r="C676"/>
      <c r="D676"/>
      <c r="E676"/>
      <c r="F676"/>
      <c r="G676"/>
      <c r="H676"/>
      <c r="I676"/>
      <c r="J676"/>
      <c r="K676"/>
      <c r="L676"/>
      <c r="M676"/>
      <c r="N676"/>
      <c r="O676"/>
      <c r="P676"/>
      <c r="Q676"/>
      <c r="R676"/>
      <c r="S676"/>
      <c r="T676"/>
    </row>
    <row r="677" spans="1:20" x14ac:dyDescent="0.25">
      <c r="A677"/>
      <c r="B677"/>
      <c r="C677"/>
      <c r="D677"/>
      <c r="E677"/>
      <c r="F677"/>
      <c r="G677"/>
      <c r="H677"/>
      <c r="I677"/>
      <c r="J677"/>
      <c r="K677"/>
      <c r="L677"/>
      <c r="M677"/>
      <c r="N677"/>
      <c r="O677"/>
      <c r="P677"/>
      <c r="Q677"/>
      <c r="R677"/>
      <c r="S677"/>
      <c r="T677"/>
    </row>
    <row r="678" spans="1:20" x14ac:dyDescent="0.25">
      <c r="A678"/>
      <c r="B678"/>
      <c r="C678"/>
      <c r="D678"/>
      <c r="E678"/>
      <c r="F678"/>
      <c r="G678"/>
      <c r="H678"/>
      <c r="I678"/>
      <c r="J678"/>
      <c r="K678"/>
      <c r="L678"/>
      <c r="M678"/>
      <c r="N678"/>
      <c r="O678"/>
      <c r="P678"/>
      <c r="Q678"/>
      <c r="R678"/>
      <c r="S678"/>
      <c r="T678"/>
    </row>
    <row r="679" spans="1:20" x14ac:dyDescent="0.25">
      <c r="A679"/>
      <c r="B679"/>
      <c r="C679"/>
      <c r="D679"/>
      <c r="E679"/>
      <c r="F679"/>
      <c r="G679"/>
      <c r="H679"/>
      <c r="I679"/>
      <c r="J679"/>
      <c r="K679"/>
      <c r="L679"/>
      <c r="M679"/>
      <c r="N679"/>
      <c r="O679"/>
      <c r="P679"/>
      <c r="Q679"/>
      <c r="R679"/>
      <c r="S679"/>
      <c r="T679"/>
    </row>
    <row r="680" spans="1:20" x14ac:dyDescent="0.25">
      <c r="A680"/>
      <c r="B680"/>
      <c r="C680"/>
      <c r="D680"/>
      <c r="E680"/>
      <c r="F680"/>
      <c r="G680"/>
      <c r="H680"/>
      <c r="I680"/>
      <c r="J680"/>
      <c r="K680"/>
      <c r="L680"/>
      <c r="M680"/>
      <c r="N680"/>
      <c r="O680"/>
      <c r="P680"/>
      <c r="Q680"/>
      <c r="R680"/>
      <c r="S680"/>
      <c r="T680"/>
    </row>
    <row r="681" spans="1:20" x14ac:dyDescent="0.25">
      <c r="A681"/>
      <c r="B681"/>
      <c r="C681"/>
      <c r="D681"/>
      <c r="E681"/>
      <c r="F681"/>
      <c r="G681"/>
      <c r="H681"/>
      <c r="I681"/>
      <c r="J681"/>
      <c r="K681"/>
      <c r="L681"/>
      <c r="M681"/>
      <c r="N681"/>
      <c r="O681"/>
      <c r="P681"/>
      <c r="Q681"/>
      <c r="R681"/>
      <c r="S681"/>
      <c r="T681"/>
    </row>
    <row r="682" spans="1:20" x14ac:dyDescent="0.25">
      <c r="A682"/>
      <c r="B682"/>
      <c r="C682"/>
      <c r="D682"/>
      <c r="E682"/>
      <c r="F682"/>
      <c r="G682"/>
      <c r="H682"/>
      <c r="I682"/>
      <c r="J682"/>
      <c r="K682"/>
      <c r="L682"/>
      <c r="M682"/>
      <c r="N682"/>
      <c r="O682"/>
      <c r="P682"/>
      <c r="Q682"/>
      <c r="R682"/>
      <c r="S682"/>
      <c r="T682"/>
    </row>
    <row r="683" spans="1:20" x14ac:dyDescent="0.25">
      <c r="A683"/>
      <c r="B683"/>
      <c r="C683"/>
      <c r="D683"/>
      <c r="E683"/>
      <c r="F683"/>
      <c r="G683"/>
      <c r="H683"/>
      <c r="I683"/>
      <c r="J683"/>
      <c r="K683"/>
      <c r="L683"/>
      <c r="M683"/>
      <c r="N683"/>
      <c r="O683"/>
      <c r="P683"/>
      <c r="Q683"/>
      <c r="R683"/>
      <c r="S683"/>
      <c r="T683"/>
    </row>
    <row r="684" spans="1:20" x14ac:dyDescent="0.25">
      <c r="A684"/>
      <c r="B684"/>
      <c r="C684"/>
      <c r="D684"/>
      <c r="E684"/>
      <c r="F684"/>
      <c r="G684"/>
      <c r="H684"/>
      <c r="I684"/>
      <c r="J684"/>
      <c r="K684"/>
      <c r="L684"/>
      <c r="M684"/>
      <c r="N684"/>
      <c r="O684"/>
      <c r="P684"/>
      <c r="Q684"/>
      <c r="R684"/>
      <c r="S684"/>
      <c r="T684"/>
    </row>
    <row r="685" spans="1:20" x14ac:dyDescent="0.25">
      <c r="A685"/>
      <c r="B685"/>
      <c r="C685"/>
      <c r="D685"/>
      <c r="E685"/>
      <c r="F685"/>
      <c r="G685"/>
      <c r="H685"/>
      <c r="I685"/>
      <c r="J685"/>
      <c r="K685"/>
      <c r="L685"/>
      <c r="M685"/>
      <c r="N685"/>
      <c r="O685"/>
      <c r="P685"/>
      <c r="Q685"/>
      <c r="R685"/>
      <c r="S685"/>
      <c r="T685"/>
    </row>
    <row r="686" spans="1:20" x14ac:dyDescent="0.25">
      <c r="A686"/>
      <c r="B686"/>
      <c r="C686"/>
      <c r="D686"/>
      <c r="E686"/>
      <c r="F686"/>
      <c r="G686"/>
      <c r="H686"/>
      <c r="I686"/>
      <c r="J686"/>
      <c r="K686"/>
      <c r="L686"/>
      <c r="M686"/>
      <c r="N686"/>
      <c r="O686"/>
      <c r="P686"/>
      <c r="Q686"/>
      <c r="R686"/>
      <c r="S686"/>
      <c r="T686"/>
    </row>
    <row r="687" spans="1:20" x14ac:dyDescent="0.25">
      <c r="A687"/>
      <c r="B687"/>
      <c r="C687"/>
      <c r="D687"/>
      <c r="E687"/>
      <c r="F687"/>
      <c r="G687"/>
      <c r="H687"/>
      <c r="I687"/>
      <c r="J687"/>
      <c r="K687"/>
      <c r="L687"/>
      <c r="M687"/>
      <c r="N687"/>
      <c r="O687"/>
      <c r="P687"/>
      <c r="Q687"/>
      <c r="R687"/>
      <c r="S687"/>
      <c r="T687"/>
    </row>
    <row r="688" spans="1:20" x14ac:dyDescent="0.25">
      <c r="A688"/>
      <c r="B688"/>
      <c r="C688"/>
      <c r="D688"/>
      <c r="E688"/>
      <c r="F688"/>
      <c r="G688"/>
      <c r="H688"/>
      <c r="I688"/>
      <c r="J688"/>
      <c r="K688"/>
      <c r="L688"/>
      <c r="M688"/>
      <c r="N688"/>
      <c r="O688"/>
      <c r="P688"/>
      <c r="Q688"/>
      <c r="R688"/>
      <c r="S688"/>
      <c r="T688"/>
    </row>
    <row r="689" spans="1:20" x14ac:dyDescent="0.25">
      <c r="A689"/>
      <c r="B689"/>
      <c r="C689"/>
      <c r="D689"/>
      <c r="E689"/>
      <c r="F689"/>
      <c r="G689"/>
      <c r="H689"/>
      <c r="I689"/>
      <c r="J689"/>
      <c r="K689"/>
      <c r="L689"/>
      <c r="M689"/>
      <c r="N689"/>
      <c r="O689"/>
      <c r="P689"/>
      <c r="Q689"/>
      <c r="R689"/>
      <c r="S689"/>
      <c r="T689"/>
    </row>
    <row r="690" spans="1:20" x14ac:dyDescent="0.25">
      <c r="A690"/>
      <c r="B690"/>
      <c r="C690"/>
      <c r="D690"/>
      <c r="E690"/>
      <c r="F690"/>
      <c r="G690"/>
      <c r="H690"/>
      <c r="I690"/>
      <c r="J690"/>
      <c r="K690"/>
      <c r="L690"/>
      <c r="M690"/>
      <c r="N690"/>
      <c r="O690"/>
      <c r="P690"/>
      <c r="Q690"/>
      <c r="R690"/>
      <c r="S690"/>
      <c r="T690"/>
    </row>
    <row r="691" spans="1:20" x14ac:dyDescent="0.25">
      <c r="A691"/>
      <c r="B691"/>
      <c r="C691"/>
      <c r="D691"/>
      <c r="E691"/>
      <c r="F691"/>
      <c r="G691"/>
      <c r="H691"/>
      <c r="I691"/>
      <c r="J691"/>
      <c r="K691"/>
      <c r="L691"/>
      <c r="M691"/>
      <c r="N691"/>
      <c r="O691"/>
      <c r="P691"/>
      <c r="Q691"/>
      <c r="R691"/>
      <c r="S691"/>
      <c r="T691"/>
    </row>
    <row r="692" spans="1:20" x14ac:dyDescent="0.25">
      <c r="A692"/>
      <c r="B692"/>
      <c r="C692"/>
      <c r="D692"/>
      <c r="E692"/>
      <c r="F692"/>
      <c r="G692"/>
      <c r="H692"/>
      <c r="I692"/>
      <c r="J692"/>
      <c r="K692"/>
      <c r="L692"/>
      <c r="M692"/>
      <c r="N692"/>
      <c r="O692"/>
      <c r="P692"/>
      <c r="Q692"/>
      <c r="R692"/>
      <c r="S692"/>
      <c r="T692"/>
    </row>
    <row r="693" spans="1:20" x14ac:dyDescent="0.25">
      <c r="A693"/>
      <c r="B693"/>
      <c r="C693"/>
      <c r="D693"/>
      <c r="E693"/>
      <c r="F693"/>
      <c r="G693"/>
      <c r="H693"/>
      <c r="I693"/>
      <c r="J693"/>
      <c r="K693"/>
      <c r="L693"/>
      <c r="M693"/>
      <c r="N693"/>
      <c r="O693"/>
      <c r="P693"/>
      <c r="Q693"/>
      <c r="R693"/>
      <c r="S693"/>
      <c r="T693"/>
    </row>
    <row r="694" spans="1:20" x14ac:dyDescent="0.25">
      <c r="A694"/>
      <c r="B694"/>
      <c r="C694"/>
      <c r="D694"/>
      <c r="E694"/>
      <c r="F694"/>
      <c r="G694"/>
      <c r="H694"/>
      <c r="I694"/>
      <c r="J694"/>
      <c r="K694"/>
      <c r="L694"/>
      <c r="M694"/>
      <c r="N694"/>
      <c r="O694"/>
      <c r="P694"/>
      <c r="Q694"/>
      <c r="R694"/>
      <c r="S694"/>
      <c r="T694"/>
    </row>
    <row r="695" spans="1:20" x14ac:dyDescent="0.25">
      <c r="A695"/>
      <c r="B695"/>
      <c r="C695"/>
      <c r="D695"/>
      <c r="E695"/>
      <c r="F695"/>
      <c r="G695"/>
      <c r="H695"/>
      <c r="I695"/>
      <c r="J695"/>
      <c r="K695"/>
      <c r="L695"/>
      <c r="M695"/>
      <c r="N695"/>
      <c r="O695"/>
      <c r="P695"/>
      <c r="Q695"/>
      <c r="R695"/>
      <c r="S695"/>
      <c r="T695"/>
    </row>
    <row r="696" spans="1:20" x14ac:dyDescent="0.25">
      <c r="A696"/>
      <c r="B696"/>
      <c r="C696"/>
      <c r="D696"/>
      <c r="E696"/>
      <c r="F696"/>
      <c r="G696"/>
      <c r="H696"/>
      <c r="I696"/>
      <c r="J696"/>
      <c r="K696"/>
      <c r="L696"/>
      <c r="M696"/>
      <c r="N696"/>
      <c r="O696"/>
      <c r="P696"/>
      <c r="Q696"/>
      <c r="R696"/>
      <c r="S696"/>
      <c r="T696"/>
    </row>
    <row r="697" spans="1:20" x14ac:dyDescent="0.25">
      <c r="A697"/>
      <c r="B697"/>
      <c r="C697"/>
      <c r="D697"/>
      <c r="E697"/>
      <c r="F697"/>
      <c r="G697"/>
      <c r="H697"/>
      <c r="I697"/>
      <c r="J697"/>
      <c r="K697"/>
      <c r="L697"/>
      <c r="M697"/>
      <c r="N697"/>
      <c r="O697"/>
      <c r="P697"/>
      <c r="Q697"/>
      <c r="R697"/>
      <c r="S697"/>
      <c r="T697"/>
    </row>
    <row r="698" spans="1:20" x14ac:dyDescent="0.25">
      <c r="A698"/>
      <c r="B698"/>
      <c r="C698"/>
      <c r="D698"/>
      <c r="E698"/>
      <c r="F698"/>
      <c r="G698"/>
      <c r="H698"/>
      <c r="I698"/>
      <c r="J698"/>
      <c r="K698"/>
      <c r="L698"/>
      <c r="M698"/>
      <c r="N698"/>
      <c r="O698"/>
      <c r="P698"/>
      <c r="Q698"/>
      <c r="R698"/>
      <c r="S698"/>
      <c r="T698"/>
    </row>
    <row r="699" spans="1:20" x14ac:dyDescent="0.25">
      <c r="A699"/>
      <c r="B699"/>
      <c r="C699"/>
      <c r="D699"/>
      <c r="E699"/>
      <c r="F699"/>
      <c r="G699"/>
      <c r="H699"/>
      <c r="I699"/>
      <c r="J699"/>
      <c r="K699"/>
      <c r="L699"/>
      <c r="M699"/>
      <c r="N699"/>
      <c r="O699"/>
      <c r="P699"/>
      <c r="Q699"/>
      <c r="R699"/>
      <c r="S699"/>
      <c r="T699"/>
    </row>
    <row r="700" spans="1:20" x14ac:dyDescent="0.25">
      <c r="A700"/>
      <c r="B700"/>
      <c r="C700"/>
      <c r="D700"/>
      <c r="E700"/>
      <c r="F700"/>
      <c r="G700"/>
      <c r="H700"/>
      <c r="I700"/>
      <c r="J700"/>
      <c r="K700"/>
      <c r="L700"/>
      <c r="M700"/>
      <c r="N700"/>
      <c r="O700"/>
      <c r="P700"/>
      <c r="Q700"/>
      <c r="R700"/>
      <c r="S700"/>
      <c r="T700"/>
    </row>
    <row r="701" spans="1:20" x14ac:dyDescent="0.25">
      <c r="A701"/>
      <c r="B701"/>
      <c r="C701"/>
      <c r="D701"/>
      <c r="E701"/>
      <c r="F701"/>
      <c r="G701"/>
      <c r="H701"/>
      <c r="I701"/>
      <c r="J701"/>
      <c r="K701"/>
      <c r="L701"/>
      <c r="M701"/>
      <c r="N701"/>
      <c r="O701"/>
      <c r="P701"/>
      <c r="Q701"/>
      <c r="R701"/>
      <c r="S701"/>
      <c r="T701"/>
    </row>
    <row r="702" spans="1:20" x14ac:dyDescent="0.25">
      <c r="A702"/>
      <c r="B702"/>
      <c r="C702"/>
      <c r="D702"/>
      <c r="E702"/>
      <c r="F702"/>
      <c r="G702"/>
      <c r="H702"/>
      <c r="I702"/>
      <c r="J702"/>
      <c r="K702"/>
      <c r="L702"/>
      <c r="M702"/>
      <c r="N702"/>
      <c r="O702"/>
      <c r="P702"/>
      <c r="Q702"/>
      <c r="R702"/>
      <c r="S702"/>
      <c r="T702"/>
    </row>
    <row r="703" spans="1:20" x14ac:dyDescent="0.25">
      <c r="A703"/>
      <c r="B703"/>
      <c r="C703"/>
      <c r="D703"/>
      <c r="E703"/>
      <c r="F703"/>
      <c r="G703"/>
      <c r="H703"/>
      <c r="I703"/>
      <c r="J703"/>
      <c r="K703"/>
      <c r="L703"/>
      <c r="M703"/>
      <c r="N703"/>
      <c r="O703"/>
      <c r="P703"/>
      <c r="Q703"/>
      <c r="R703"/>
      <c r="S703"/>
      <c r="T703"/>
    </row>
    <row r="704" spans="1:20" x14ac:dyDescent="0.25">
      <c r="A704"/>
      <c r="B704"/>
      <c r="C704"/>
      <c r="D704"/>
      <c r="E704"/>
      <c r="F704"/>
      <c r="G704"/>
      <c r="H704"/>
      <c r="I704"/>
      <c r="J704"/>
      <c r="K704"/>
      <c r="L704"/>
      <c r="M704"/>
      <c r="N704"/>
      <c r="O704"/>
      <c r="P704"/>
      <c r="Q704"/>
      <c r="R704"/>
      <c r="S704"/>
      <c r="T704"/>
    </row>
    <row r="705" spans="1:20" x14ac:dyDescent="0.25">
      <c r="A705"/>
      <c r="B705"/>
      <c r="C705"/>
      <c r="D705"/>
      <c r="E705"/>
      <c r="F705"/>
      <c r="G705"/>
      <c r="H705"/>
      <c r="I705"/>
      <c r="J705"/>
      <c r="K705"/>
      <c r="L705"/>
      <c r="M705"/>
      <c r="N705"/>
      <c r="O705"/>
      <c r="P705"/>
      <c r="Q705"/>
      <c r="R705"/>
      <c r="S705"/>
      <c r="T705"/>
    </row>
    <row r="706" spans="1:20" x14ac:dyDescent="0.25">
      <c r="A706"/>
      <c r="B706"/>
      <c r="C706"/>
      <c r="D706"/>
      <c r="E706"/>
      <c r="F706"/>
      <c r="G706"/>
      <c r="H706"/>
      <c r="I706"/>
      <c r="J706"/>
      <c r="K706"/>
      <c r="L706"/>
      <c r="M706"/>
      <c r="N706"/>
      <c r="O706"/>
      <c r="P706"/>
      <c r="Q706"/>
      <c r="R706"/>
      <c r="S706"/>
      <c r="T706"/>
    </row>
    <row r="707" spans="1:20" x14ac:dyDescent="0.25">
      <c r="A707"/>
      <c r="B707"/>
      <c r="C707"/>
      <c r="D707"/>
      <c r="E707"/>
      <c r="F707"/>
      <c r="G707"/>
      <c r="H707"/>
      <c r="I707"/>
      <c r="J707"/>
      <c r="K707"/>
      <c r="L707"/>
      <c r="M707"/>
      <c r="N707"/>
      <c r="O707"/>
      <c r="P707"/>
      <c r="Q707"/>
      <c r="R707"/>
      <c r="S707"/>
      <c r="T707"/>
    </row>
    <row r="708" spans="1:20" x14ac:dyDescent="0.25">
      <c r="A708"/>
      <c r="B708"/>
      <c r="C708"/>
      <c r="D708"/>
      <c r="E708"/>
      <c r="F708"/>
      <c r="G708"/>
      <c r="H708"/>
      <c r="I708"/>
      <c r="J708"/>
      <c r="K708"/>
      <c r="L708"/>
      <c r="M708"/>
      <c r="N708"/>
      <c r="O708"/>
      <c r="P708"/>
      <c r="Q708"/>
      <c r="R708"/>
      <c r="S708"/>
      <c r="T708"/>
    </row>
    <row r="709" spans="1:20" x14ac:dyDescent="0.25">
      <c r="A709"/>
      <c r="B709"/>
      <c r="C709"/>
      <c r="D709"/>
      <c r="E709"/>
      <c r="F709"/>
      <c r="G709"/>
      <c r="H709"/>
      <c r="I709"/>
      <c r="J709"/>
      <c r="K709"/>
      <c r="L709"/>
      <c r="M709"/>
      <c r="N709"/>
      <c r="O709"/>
      <c r="P709"/>
      <c r="Q709"/>
      <c r="R709"/>
      <c r="S709"/>
      <c r="T709"/>
    </row>
    <row r="710" spans="1:20" x14ac:dyDescent="0.25">
      <c r="A710"/>
      <c r="B710"/>
      <c r="C710"/>
      <c r="D710"/>
      <c r="E710"/>
      <c r="F710"/>
      <c r="G710"/>
      <c r="H710"/>
      <c r="I710"/>
      <c r="J710"/>
      <c r="K710"/>
      <c r="L710"/>
      <c r="M710"/>
      <c r="N710"/>
      <c r="O710"/>
      <c r="P710"/>
      <c r="Q710"/>
      <c r="R710"/>
      <c r="S710"/>
      <c r="T710"/>
    </row>
    <row r="711" spans="1:20" x14ac:dyDescent="0.25">
      <c r="A711"/>
      <c r="B711"/>
      <c r="C711"/>
      <c r="D711"/>
      <c r="E711"/>
      <c r="F711"/>
      <c r="G711"/>
      <c r="H711"/>
      <c r="I711"/>
      <c r="J711"/>
      <c r="K711"/>
      <c r="L711"/>
      <c r="M711"/>
      <c r="N711"/>
      <c r="O711"/>
      <c r="P711"/>
      <c r="Q711"/>
      <c r="R711"/>
      <c r="S711"/>
      <c r="T711"/>
    </row>
    <row r="712" spans="1:20" x14ac:dyDescent="0.25">
      <c r="A712"/>
      <c r="B712"/>
      <c r="C712"/>
      <c r="D712"/>
      <c r="E712"/>
      <c r="F712"/>
      <c r="G712"/>
      <c r="H712"/>
      <c r="I712"/>
      <c r="J712"/>
      <c r="K712"/>
      <c r="L712"/>
      <c r="M712"/>
      <c r="N712"/>
      <c r="O712"/>
      <c r="P712"/>
      <c r="Q712"/>
      <c r="R712"/>
      <c r="S712"/>
      <c r="T712"/>
    </row>
    <row r="713" spans="1:20" x14ac:dyDescent="0.25">
      <c r="A713"/>
      <c r="B713"/>
      <c r="C713"/>
      <c r="D713"/>
      <c r="E713"/>
      <c r="F713"/>
      <c r="G713"/>
      <c r="H713"/>
      <c r="I713"/>
      <c r="J713"/>
      <c r="K713"/>
      <c r="L713"/>
      <c r="M713"/>
      <c r="N713"/>
      <c r="O713"/>
      <c r="P713"/>
      <c r="Q713"/>
      <c r="R713"/>
      <c r="S713"/>
      <c r="T713"/>
    </row>
    <row r="714" spans="1:20" x14ac:dyDescent="0.25">
      <c r="A714"/>
      <c r="B714"/>
      <c r="C714"/>
      <c r="D714"/>
      <c r="E714"/>
      <c r="F714"/>
      <c r="G714"/>
      <c r="H714"/>
      <c r="I714"/>
      <c r="J714"/>
      <c r="K714"/>
      <c r="L714"/>
      <c r="M714"/>
      <c r="N714"/>
      <c r="O714"/>
      <c r="P714"/>
      <c r="Q714"/>
      <c r="R714"/>
      <c r="S714"/>
      <c r="T714"/>
    </row>
    <row r="715" spans="1:20" x14ac:dyDescent="0.25">
      <c r="A715"/>
      <c r="B715"/>
      <c r="C715"/>
      <c r="D715"/>
      <c r="E715"/>
      <c r="F715"/>
      <c r="G715"/>
      <c r="H715"/>
      <c r="I715"/>
      <c r="J715"/>
      <c r="K715"/>
      <c r="L715"/>
      <c r="M715"/>
      <c r="N715"/>
      <c r="O715"/>
      <c r="P715"/>
      <c r="Q715"/>
      <c r="R715"/>
      <c r="S715"/>
      <c r="T715"/>
    </row>
    <row r="716" spans="1:20" x14ac:dyDescent="0.25">
      <c r="A716"/>
      <c r="B716"/>
      <c r="C716"/>
      <c r="D716"/>
      <c r="E716"/>
      <c r="F716"/>
      <c r="G716"/>
      <c r="H716"/>
      <c r="I716"/>
      <c r="J716"/>
      <c r="K716"/>
      <c r="L716"/>
      <c r="M716"/>
      <c r="N716"/>
      <c r="O716"/>
      <c r="P716"/>
      <c r="Q716"/>
      <c r="R716"/>
      <c r="S716"/>
      <c r="T716"/>
    </row>
    <row r="717" spans="1:20" x14ac:dyDescent="0.25">
      <c r="A717"/>
      <c r="B717"/>
      <c r="C717"/>
      <c r="D717"/>
      <c r="E717"/>
      <c r="F717"/>
      <c r="G717"/>
      <c r="H717"/>
      <c r="I717"/>
      <c r="J717"/>
      <c r="K717"/>
      <c r="L717"/>
      <c r="M717"/>
      <c r="N717"/>
      <c r="O717"/>
      <c r="P717"/>
      <c r="Q717"/>
      <c r="R717"/>
      <c r="S717"/>
      <c r="T717"/>
    </row>
    <row r="718" spans="1:20" x14ac:dyDescent="0.25">
      <c r="A718"/>
      <c r="B718"/>
      <c r="C718"/>
      <c r="D718"/>
      <c r="E718"/>
      <c r="F718"/>
      <c r="G718"/>
      <c r="H718"/>
      <c r="I718"/>
      <c r="J718"/>
      <c r="K718"/>
      <c r="L718"/>
      <c r="M718"/>
      <c r="N718"/>
      <c r="O718"/>
      <c r="P718"/>
      <c r="Q718"/>
      <c r="R718"/>
      <c r="S718"/>
      <c r="T718"/>
    </row>
    <row r="719" spans="1:20" x14ac:dyDescent="0.25">
      <c r="A719"/>
      <c r="B719"/>
      <c r="C719"/>
      <c r="D719"/>
      <c r="E719"/>
      <c r="F719"/>
      <c r="G719"/>
      <c r="H719"/>
      <c r="I719"/>
      <c r="J719"/>
      <c r="K719"/>
      <c r="L719"/>
      <c r="M719"/>
      <c r="N719"/>
      <c r="O719"/>
      <c r="P719"/>
      <c r="Q719"/>
      <c r="R719"/>
      <c r="S719"/>
      <c r="T719"/>
    </row>
    <row r="720" spans="1:20" x14ac:dyDescent="0.25">
      <c r="A720"/>
      <c r="B720"/>
      <c r="C720"/>
      <c r="D720"/>
      <c r="E720"/>
      <c r="F720"/>
      <c r="G720"/>
      <c r="H720"/>
      <c r="I720"/>
      <c r="J720"/>
      <c r="K720"/>
      <c r="L720"/>
      <c r="M720"/>
      <c r="N720"/>
      <c r="O720"/>
      <c r="P720"/>
      <c r="Q720"/>
      <c r="R720"/>
      <c r="S720"/>
      <c r="T720"/>
    </row>
    <row r="721" spans="1:20" x14ac:dyDescent="0.25">
      <c r="A721"/>
      <c r="B721"/>
      <c r="C721"/>
      <c r="D721"/>
      <c r="E721"/>
      <c r="F721"/>
      <c r="G721"/>
      <c r="H721"/>
      <c r="I721"/>
      <c r="J721"/>
      <c r="K721"/>
      <c r="L721"/>
      <c r="M721"/>
      <c r="N721"/>
      <c r="O721"/>
      <c r="P721"/>
      <c r="Q721"/>
      <c r="R721"/>
      <c r="S721"/>
      <c r="T721"/>
    </row>
    <row r="722" spans="1:20" x14ac:dyDescent="0.25">
      <c r="A722"/>
      <c r="B722"/>
      <c r="C722"/>
      <c r="D722"/>
      <c r="E722"/>
      <c r="F722"/>
      <c r="G722"/>
      <c r="H722"/>
      <c r="I722"/>
      <c r="J722"/>
      <c r="K722"/>
      <c r="L722"/>
      <c r="M722"/>
      <c r="N722"/>
      <c r="O722"/>
      <c r="P722"/>
      <c r="Q722"/>
      <c r="R722"/>
      <c r="S722"/>
      <c r="T722"/>
    </row>
    <row r="723" spans="1:20" x14ac:dyDescent="0.25">
      <c r="A723"/>
      <c r="B723"/>
      <c r="C723"/>
      <c r="D723"/>
      <c r="E723"/>
      <c r="F723"/>
      <c r="G723"/>
      <c r="H723"/>
      <c r="I723"/>
      <c r="J723"/>
      <c r="K723"/>
      <c r="L723"/>
      <c r="M723"/>
      <c r="N723"/>
      <c r="O723"/>
      <c r="P723"/>
      <c r="Q723"/>
      <c r="R723"/>
      <c r="S723"/>
      <c r="T723"/>
    </row>
    <row r="724" spans="1:20" x14ac:dyDescent="0.25">
      <c r="A724"/>
      <c r="B724"/>
      <c r="C724"/>
      <c r="D724"/>
      <c r="E724"/>
      <c r="F724"/>
      <c r="G724"/>
      <c r="H724"/>
      <c r="I724"/>
      <c r="J724"/>
      <c r="K724"/>
      <c r="L724"/>
      <c r="M724"/>
      <c r="N724"/>
      <c r="O724"/>
      <c r="P724"/>
      <c r="Q724"/>
      <c r="R724"/>
      <c r="S724"/>
      <c r="T724"/>
    </row>
    <row r="725" spans="1:20" x14ac:dyDescent="0.25">
      <c r="A725"/>
      <c r="B725"/>
      <c r="C725"/>
      <c r="D725"/>
      <c r="E725"/>
      <c r="F725"/>
      <c r="G725"/>
      <c r="H725"/>
      <c r="I725"/>
      <c r="J725"/>
      <c r="K725"/>
      <c r="L725"/>
      <c r="M725"/>
      <c r="N725"/>
      <c r="O725"/>
      <c r="P725"/>
      <c r="Q725"/>
      <c r="R725"/>
      <c r="S725"/>
      <c r="T725"/>
    </row>
    <row r="726" spans="1:20" x14ac:dyDescent="0.25">
      <c r="A726"/>
      <c r="B726"/>
      <c r="C726"/>
      <c r="D726"/>
      <c r="E726"/>
      <c r="F726"/>
      <c r="G726"/>
      <c r="H726"/>
      <c r="I726"/>
      <c r="J726"/>
      <c r="K726"/>
      <c r="L726"/>
      <c r="M726"/>
      <c r="N726"/>
      <c r="O726"/>
      <c r="P726"/>
      <c r="Q726"/>
      <c r="R726"/>
      <c r="S726"/>
      <c r="T726"/>
    </row>
    <row r="727" spans="1:20" x14ac:dyDescent="0.25">
      <c r="A727"/>
      <c r="B727"/>
      <c r="C727"/>
      <c r="D727"/>
      <c r="E727"/>
      <c r="F727"/>
      <c r="G727"/>
      <c r="H727"/>
      <c r="I727"/>
      <c r="J727"/>
      <c r="K727"/>
      <c r="L727"/>
      <c r="M727"/>
      <c r="N727"/>
      <c r="O727"/>
      <c r="P727"/>
      <c r="Q727"/>
      <c r="R727"/>
      <c r="S727"/>
      <c r="T727"/>
    </row>
    <row r="728" spans="1:20" x14ac:dyDescent="0.25">
      <c r="A728"/>
      <c r="B728"/>
      <c r="C728"/>
      <c r="D728"/>
      <c r="E728"/>
      <c r="F728"/>
      <c r="G728"/>
      <c r="H728"/>
      <c r="I728"/>
      <c r="J728"/>
      <c r="K728"/>
      <c r="L728"/>
      <c r="M728"/>
      <c r="N728"/>
      <c r="O728"/>
      <c r="P728"/>
      <c r="Q728"/>
      <c r="R728"/>
      <c r="S728"/>
      <c r="T728"/>
    </row>
    <row r="729" spans="1:20" x14ac:dyDescent="0.25">
      <c r="A729"/>
      <c r="B729"/>
      <c r="C729"/>
      <c r="D729"/>
      <c r="E729"/>
      <c r="F729"/>
      <c r="G729"/>
      <c r="H729"/>
      <c r="I729"/>
      <c r="J729"/>
      <c r="K729"/>
      <c r="L729"/>
      <c r="M729"/>
      <c r="N729"/>
      <c r="O729"/>
      <c r="P729"/>
      <c r="Q729"/>
      <c r="R729"/>
      <c r="S729"/>
      <c r="T729"/>
    </row>
    <row r="730" spans="1:20" x14ac:dyDescent="0.25">
      <c r="A730"/>
      <c r="B730"/>
      <c r="C730"/>
      <c r="D730"/>
      <c r="E730"/>
      <c r="F730"/>
      <c r="G730"/>
      <c r="H730"/>
      <c r="I730"/>
      <c r="J730"/>
      <c r="K730"/>
      <c r="L730"/>
      <c r="M730"/>
      <c r="N730"/>
      <c r="O730"/>
      <c r="P730"/>
      <c r="Q730"/>
      <c r="R730"/>
      <c r="S730"/>
      <c r="T730"/>
    </row>
    <row r="731" spans="1:20" x14ac:dyDescent="0.25">
      <c r="A731"/>
      <c r="B731"/>
      <c r="C731"/>
      <c r="D731"/>
      <c r="E731"/>
      <c r="F731"/>
      <c r="G731"/>
      <c r="H731"/>
      <c r="I731"/>
      <c r="J731"/>
      <c r="K731"/>
      <c r="L731"/>
      <c r="M731"/>
      <c r="N731"/>
      <c r="O731"/>
      <c r="P731"/>
      <c r="Q731"/>
      <c r="R731"/>
      <c r="S731"/>
      <c r="T731"/>
    </row>
    <row r="732" spans="1:20" x14ac:dyDescent="0.25">
      <c r="A732"/>
      <c r="B732"/>
      <c r="C732"/>
      <c r="D732"/>
      <c r="E732"/>
      <c r="F732"/>
      <c r="G732"/>
      <c r="H732"/>
      <c r="I732"/>
      <c r="J732"/>
      <c r="K732"/>
      <c r="L732"/>
      <c r="M732"/>
      <c r="N732"/>
      <c r="O732"/>
      <c r="P732"/>
      <c r="Q732"/>
      <c r="R732"/>
      <c r="S732"/>
      <c r="T732"/>
    </row>
    <row r="733" spans="1:20" x14ac:dyDescent="0.25">
      <c r="A733"/>
      <c r="B733"/>
      <c r="C733"/>
      <c r="D733"/>
      <c r="E733"/>
      <c r="F733"/>
      <c r="G733"/>
      <c r="H733"/>
      <c r="I733"/>
      <c r="J733"/>
      <c r="K733"/>
      <c r="L733"/>
      <c r="M733"/>
      <c r="N733"/>
      <c r="O733"/>
      <c r="P733"/>
      <c r="Q733"/>
      <c r="R733"/>
      <c r="S733"/>
      <c r="T733"/>
    </row>
    <row r="734" spans="1:20" x14ac:dyDescent="0.25">
      <c r="A734"/>
      <c r="B734"/>
      <c r="C734"/>
      <c r="D734"/>
      <c r="E734"/>
      <c r="F734"/>
      <c r="G734"/>
      <c r="H734"/>
      <c r="I734"/>
      <c r="J734"/>
      <c r="K734"/>
      <c r="L734"/>
      <c r="M734"/>
      <c r="N734"/>
      <c r="O734"/>
      <c r="P734"/>
      <c r="Q734"/>
      <c r="R734"/>
      <c r="S734"/>
      <c r="T734"/>
    </row>
    <row r="735" spans="1:20" x14ac:dyDescent="0.25">
      <c r="A735"/>
      <c r="B735"/>
      <c r="C735"/>
      <c r="D735"/>
      <c r="E735"/>
      <c r="F735"/>
      <c r="G735"/>
      <c r="H735"/>
      <c r="I735"/>
      <c r="J735"/>
      <c r="K735"/>
      <c r="L735"/>
      <c r="M735"/>
      <c r="N735"/>
      <c r="O735"/>
      <c r="P735"/>
      <c r="Q735"/>
      <c r="R735"/>
      <c r="S735"/>
      <c r="T735"/>
    </row>
    <row r="736" spans="1:20" x14ac:dyDescent="0.25">
      <c r="A736"/>
      <c r="B736"/>
      <c r="C736"/>
      <c r="D736"/>
      <c r="E736"/>
      <c r="F736"/>
      <c r="G736"/>
      <c r="H736"/>
      <c r="I736"/>
      <c r="J736"/>
      <c r="K736"/>
      <c r="L736"/>
      <c r="M736"/>
      <c r="N736"/>
      <c r="O736"/>
      <c r="P736"/>
      <c r="Q736"/>
      <c r="R736"/>
      <c r="S736"/>
      <c r="T736"/>
    </row>
    <row r="737" spans="1:20" x14ac:dyDescent="0.25">
      <c r="A737"/>
      <c r="B737"/>
      <c r="C737"/>
      <c r="D737"/>
      <c r="E737"/>
      <c r="F737"/>
      <c r="G737"/>
      <c r="H737"/>
      <c r="I737"/>
      <c r="J737"/>
      <c r="K737"/>
      <c r="L737"/>
      <c r="M737"/>
      <c r="N737"/>
      <c r="O737"/>
      <c r="P737"/>
      <c r="Q737"/>
      <c r="R737"/>
      <c r="S737"/>
      <c r="T737"/>
    </row>
    <row r="738" spans="1:20" x14ac:dyDescent="0.25">
      <c r="A738"/>
      <c r="B738"/>
      <c r="C738"/>
      <c r="D738"/>
      <c r="E738"/>
      <c r="F738"/>
      <c r="G738"/>
      <c r="H738"/>
      <c r="I738"/>
      <c r="J738"/>
      <c r="K738"/>
      <c r="L738"/>
      <c r="M738"/>
      <c r="N738"/>
      <c r="O738"/>
      <c r="P738"/>
      <c r="Q738"/>
      <c r="R738"/>
      <c r="S738"/>
      <c r="T738"/>
    </row>
    <row r="739" spans="1:20" x14ac:dyDescent="0.25">
      <c r="A739"/>
      <c r="B739"/>
      <c r="C739"/>
      <c r="D739"/>
      <c r="E739"/>
      <c r="F739"/>
      <c r="G739"/>
      <c r="H739"/>
      <c r="I739"/>
      <c r="J739"/>
      <c r="K739"/>
      <c r="L739"/>
      <c r="M739"/>
      <c r="N739"/>
      <c r="O739"/>
      <c r="P739"/>
      <c r="Q739"/>
      <c r="R739"/>
      <c r="S739"/>
      <c r="T739"/>
    </row>
    <row r="740" spans="1:20" x14ac:dyDescent="0.25">
      <c r="A740"/>
      <c r="B740"/>
      <c r="C740"/>
      <c r="D740"/>
      <c r="E740"/>
      <c r="F740"/>
      <c r="G740"/>
      <c r="H740"/>
      <c r="I740"/>
      <c r="J740"/>
      <c r="K740"/>
      <c r="L740"/>
      <c r="M740"/>
      <c r="N740"/>
      <c r="O740"/>
      <c r="P740"/>
      <c r="Q740"/>
      <c r="R740"/>
      <c r="S740"/>
      <c r="T740"/>
    </row>
    <row r="741" spans="1:20" x14ac:dyDescent="0.25">
      <c r="A741"/>
      <c r="B741"/>
      <c r="C741"/>
      <c r="D741"/>
      <c r="E741"/>
      <c r="F741"/>
      <c r="G741"/>
      <c r="H741"/>
      <c r="I741"/>
      <c r="J741"/>
      <c r="K741"/>
      <c r="L741"/>
      <c r="M741"/>
      <c r="N741"/>
      <c r="O741"/>
      <c r="P741"/>
      <c r="Q741"/>
      <c r="R741"/>
      <c r="S741"/>
      <c r="T741"/>
    </row>
    <row r="742" spans="1:20" x14ac:dyDescent="0.25">
      <c r="A742"/>
      <c r="B742"/>
      <c r="C742"/>
      <c r="D742"/>
      <c r="E742"/>
      <c r="F742"/>
      <c r="G742"/>
      <c r="H742"/>
      <c r="I742"/>
      <c r="J742"/>
      <c r="K742"/>
      <c r="L742"/>
      <c r="M742"/>
      <c r="N742"/>
      <c r="O742"/>
      <c r="P742"/>
      <c r="Q742"/>
      <c r="R742"/>
      <c r="S742"/>
      <c r="T742"/>
    </row>
    <row r="743" spans="1:20" x14ac:dyDescent="0.25">
      <c r="A743"/>
      <c r="B743"/>
      <c r="C743"/>
      <c r="D743"/>
      <c r="E743"/>
      <c r="F743"/>
      <c r="G743"/>
      <c r="H743"/>
      <c r="I743"/>
      <c r="J743"/>
      <c r="K743"/>
      <c r="L743"/>
      <c r="M743"/>
      <c r="N743"/>
      <c r="O743"/>
      <c r="P743"/>
      <c r="Q743"/>
      <c r="R743"/>
      <c r="S743"/>
      <c r="T743"/>
    </row>
    <row r="744" spans="1:20" x14ac:dyDescent="0.25">
      <c r="A744"/>
      <c r="B744"/>
      <c r="C744"/>
      <c r="D744"/>
      <c r="E744"/>
      <c r="F744"/>
      <c r="G744"/>
      <c r="H744"/>
      <c r="I744"/>
      <c r="J744"/>
      <c r="K744"/>
      <c r="L744"/>
      <c r="M744"/>
      <c r="N744"/>
      <c r="O744"/>
      <c r="P744"/>
      <c r="Q744"/>
      <c r="R744"/>
      <c r="S744"/>
      <c r="T744"/>
    </row>
    <row r="745" spans="1:20" x14ac:dyDescent="0.25">
      <c r="A745"/>
      <c r="B745"/>
      <c r="C745"/>
      <c r="D745"/>
      <c r="E745"/>
      <c r="F745"/>
      <c r="G745"/>
      <c r="H745"/>
      <c r="I745"/>
      <c r="J745"/>
      <c r="K745"/>
      <c r="L745"/>
      <c r="M745"/>
      <c r="N745"/>
      <c r="O745"/>
      <c r="P745"/>
      <c r="Q745"/>
      <c r="R745"/>
      <c r="S745"/>
      <c r="T745"/>
    </row>
    <row r="746" spans="1:20" x14ac:dyDescent="0.25">
      <c r="A746"/>
      <c r="B746"/>
      <c r="C746"/>
      <c r="D746"/>
      <c r="E746"/>
      <c r="F746"/>
      <c r="G746"/>
      <c r="H746"/>
      <c r="I746"/>
      <c r="J746"/>
      <c r="K746"/>
      <c r="L746"/>
      <c r="M746"/>
      <c r="N746"/>
      <c r="O746"/>
      <c r="P746"/>
      <c r="Q746"/>
      <c r="R746"/>
      <c r="S746"/>
      <c r="T746"/>
    </row>
    <row r="747" spans="1:20" x14ac:dyDescent="0.25">
      <c r="A747"/>
      <c r="B747"/>
      <c r="C747"/>
      <c r="D747"/>
      <c r="E747"/>
      <c r="F747"/>
      <c r="G747"/>
      <c r="H747"/>
      <c r="I747"/>
      <c r="J747"/>
      <c r="K747"/>
      <c r="L747"/>
      <c r="M747"/>
      <c r="N747"/>
      <c r="O747"/>
      <c r="P747"/>
      <c r="Q747"/>
      <c r="R747"/>
      <c r="S747"/>
      <c r="T747"/>
    </row>
    <row r="748" spans="1:20" x14ac:dyDescent="0.25">
      <c r="A748"/>
      <c r="B748"/>
      <c r="C748"/>
      <c r="D748"/>
      <c r="E748"/>
      <c r="F748"/>
      <c r="G748"/>
      <c r="H748"/>
      <c r="I748"/>
      <c r="J748"/>
      <c r="K748"/>
      <c r="L748"/>
      <c r="M748"/>
      <c r="N748"/>
      <c r="O748"/>
      <c r="P748"/>
      <c r="Q748"/>
      <c r="R748"/>
      <c r="S748"/>
      <c r="T748"/>
    </row>
    <row r="749" spans="1:20" x14ac:dyDescent="0.25">
      <c r="A749"/>
      <c r="B749"/>
      <c r="C749"/>
      <c r="D749"/>
      <c r="E749"/>
      <c r="F749"/>
      <c r="G749"/>
      <c r="H749"/>
      <c r="I749"/>
      <c r="J749"/>
      <c r="K749"/>
      <c r="L749"/>
      <c r="M749"/>
      <c r="N749"/>
      <c r="O749"/>
      <c r="P749"/>
      <c r="Q749"/>
      <c r="R749"/>
      <c r="S749"/>
      <c r="T749"/>
    </row>
    <row r="750" spans="1:20" x14ac:dyDescent="0.25">
      <c r="A750"/>
      <c r="B750"/>
      <c r="C750"/>
      <c r="D750"/>
      <c r="E750"/>
      <c r="F750"/>
      <c r="G750"/>
      <c r="H750"/>
      <c r="I750"/>
      <c r="J750"/>
      <c r="K750"/>
      <c r="L750"/>
      <c r="M750"/>
      <c r="N750"/>
      <c r="O750"/>
      <c r="P750"/>
      <c r="Q750"/>
      <c r="R750"/>
      <c r="S750"/>
      <c r="T750"/>
    </row>
    <row r="751" spans="1:20" x14ac:dyDescent="0.25">
      <c r="A751"/>
      <c r="B751"/>
      <c r="C751"/>
      <c r="D751"/>
      <c r="E751"/>
      <c r="F751"/>
      <c r="G751"/>
      <c r="H751"/>
      <c r="I751"/>
      <c r="J751"/>
      <c r="K751"/>
      <c r="L751"/>
      <c r="M751"/>
      <c r="N751"/>
      <c r="O751"/>
      <c r="P751"/>
      <c r="Q751"/>
      <c r="R751"/>
      <c r="S751"/>
      <c r="T751"/>
    </row>
    <row r="752" spans="1:20" x14ac:dyDescent="0.25">
      <c r="A752"/>
      <c r="B752"/>
      <c r="C752"/>
      <c r="D752"/>
      <c r="E752"/>
      <c r="F752"/>
      <c r="G752"/>
      <c r="H752"/>
      <c r="I752"/>
      <c r="J752"/>
      <c r="K752"/>
      <c r="L752"/>
      <c r="M752"/>
      <c r="N752"/>
      <c r="O752"/>
      <c r="P752"/>
      <c r="Q752"/>
      <c r="R752"/>
      <c r="S752"/>
      <c r="T752"/>
    </row>
    <row r="753" spans="1:20" x14ac:dyDescent="0.25">
      <c r="A753"/>
      <c r="B753"/>
      <c r="C753"/>
      <c r="D753"/>
      <c r="E753"/>
      <c r="F753"/>
      <c r="G753"/>
      <c r="H753"/>
      <c r="I753"/>
      <c r="J753"/>
      <c r="K753"/>
      <c r="L753"/>
      <c r="M753"/>
      <c r="N753"/>
      <c r="O753"/>
      <c r="P753"/>
      <c r="Q753"/>
      <c r="R753"/>
      <c r="S753"/>
      <c r="T753"/>
    </row>
    <row r="754" spans="1:20" x14ac:dyDescent="0.25">
      <c r="A754"/>
      <c r="B754"/>
      <c r="C754"/>
      <c r="D754"/>
      <c r="E754"/>
      <c r="F754"/>
      <c r="G754"/>
      <c r="H754"/>
      <c r="I754"/>
      <c r="J754"/>
      <c r="K754"/>
      <c r="L754"/>
      <c r="M754"/>
      <c r="N754"/>
      <c r="O754"/>
      <c r="P754"/>
      <c r="Q754"/>
      <c r="R754"/>
      <c r="S754"/>
      <c r="T754"/>
    </row>
    <row r="755" spans="1:20" x14ac:dyDescent="0.25">
      <c r="A755"/>
      <c r="B755"/>
      <c r="C755"/>
      <c r="D755"/>
      <c r="E755"/>
      <c r="F755"/>
      <c r="G755"/>
      <c r="H755"/>
      <c r="I755"/>
      <c r="J755"/>
      <c r="K755"/>
      <c r="L755"/>
      <c r="M755"/>
      <c r="N755"/>
      <c r="O755"/>
      <c r="P755"/>
      <c r="Q755"/>
      <c r="R755"/>
      <c r="S755"/>
      <c r="T755"/>
    </row>
    <row r="756" spans="1:20" x14ac:dyDescent="0.25">
      <c r="A756"/>
      <c r="B756"/>
      <c r="C756"/>
      <c r="D756"/>
      <c r="E756"/>
      <c r="F756"/>
      <c r="G756"/>
      <c r="H756"/>
      <c r="I756"/>
      <c r="J756"/>
      <c r="K756"/>
      <c r="L756"/>
      <c r="M756"/>
      <c r="N756"/>
      <c r="O756"/>
      <c r="P756"/>
      <c r="Q756"/>
      <c r="R756"/>
      <c r="S756"/>
      <c r="T756"/>
    </row>
    <row r="757" spans="1:20" x14ac:dyDescent="0.25">
      <c r="A757"/>
      <c r="B757"/>
      <c r="C757"/>
      <c r="D757"/>
      <c r="E757"/>
      <c r="F757"/>
      <c r="G757"/>
      <c r="H757"/>
      <c r="I757"/>
      <c r="J757"/>
      <c r="K757"/>
      <c r="L757"/>
      <c r="M757"/>
      <c r="N757"/>
      <c r="O757"/>
      <c r="P757"/>
      <c r="Q757"/>
      <c r="R757"/>
      <c r="S757"/>
      <c r="T757"/>
    </row>
    <row r="758" spans="1:20" x14ac:dyDescent="0.25">
      <c r="A758"/>
      <c r="B758"/>
      <c r="C758"/>
      <c r="D758"/>
      <c r="E758"/>
      <c r="F758"/>
      <c r="G758"/>
      <c r="H758"/>
      <c r="I758"/>
      <c r="J758"/>
      <c r="K758"/>
      <c r="L758"/>
      <c r="M758"/>
      <c r="N758"/>
      <c r="O758"/>
      <c r="P758"/>
      <c r="Q758"/>
      <c r="R758"/>
      <c r="S758"/>
      <c r="T758"/>
    </row>
    <row r="759" spans="1:20" x14ac:dyDescent="0.25">
      <c r="A759"/>
      <c r="B759"/>
      <c r="C759"/>
      <c r="D759"/>
      <c r="E759"/>
      <c r="F759"/>
      <c r="G759"/>
      <c r="H759"/>
      <c r="I759"/>
      <c r="J759"/>
      <c r="K759"/>
      <c r="L759"/>
      <c r="M759"/>
      <c r="N759"/>
      <c r="O759"/>
      <c r="P759"/>
      <c r="Q759"/>
      <c r="R759"/>
      <c r="S759"/>
      <c r="T759"/>
    </row>
    <row r="760" spans="1:20" x14ac:dyDescent="0.25">
      <c r="A760"/>
      <c r="B760"/>
      <c r="C760"/>
      <c r="D760"/>
      <c r="E760"/>
      <c r="F760"/>
      <c r="G760"/>
      <c r="H760"/>
      <c r="I760"/>
      <c r="J760"/>
      <c r="K760"/>
      <c r="L760"/>
      <c r="M760"/>
      <c r="N760"/>
      <c r="O760"/>
      <c r="P760"/>
      <c r="Q760"/>
      <c r="R760"/>
      <c r="S760"/>
      <c r="T760"/>
    </row>
    <row r="761" spans="1:20" x14ac:dyDescent="0.25">
      <c r="A761"/>
      <c r="B761"/>
      <c r="C761"/>
      <c r="D761"/>
      <c r="E761"/>
      <c r="F761"/>
      <c r="G761"/>
      <c r="H761"/>
      <c r="I761"/>
      <c r="J761"/>
      <c r="K761"/>
      <c r="L761"/>
      <c r="M761"/>
      <c r="N761"/>
      <c r="O761"/>
      <c r="P761"/>
      <c r="Q761"/>
      <c r="R761"/>
      <c r="S761"/>
      <c r="T761"/>
    </row>
    <row r="762" spans="1:20" x14ac:dyDescent="0.25">
      <c r="A762"/>
      <c r="B762"/>
      <c r="C762"/>
      <c r="D762"/>
      <c r="E762"/>
      <c r="F762"/>
      <c r="G762"/>
      <c r="H762"/>
      <c r="I762"/>
      <c r="J762"/>
      <c r="K762"/>
      <c r="L762"/>
      <c r="M762"/>
      <c r="N762"/>
      <c r="O762"/>
      <c r="P762"/>
      <c r="Q762"/>
      <c r="R762"/>
      <c r="S762"/>
      <c r="T762"/>
    </row>
    <row r="763" spans="1:20" x14ac:dyDescent="0.25">
      <c r="A763"/>
      <c r="B763"/>
      <c r="C763"/>
      <c r="D763"/>
      <c r="E763"/>
      <c r="F763"/>
      <c r="G763"/>
      <c r="H763"/>
      <c r="I763"/>
      <c r="J763"/>
      <c r="K763"/>
      <c r="L763"/>
      <c r="M763"/>
      <c r="N763"/>
      <c r="O763"/>
      <c r="P763"/>
      <c r="Q763"/>
      <c r="R763"/>
      <c r="S763"/>
      <c r="T763"/>
    </row>
    <row r="764" spans="1:20" x14ac:dyDescent="0.25">
      <c r="A764"/>
      <c r="B764"/>
      <c r="C764"/>
      <c r="D764"/>
      <c r="E764"/>
      <c r="F764"/>
      <c r="G764"/>
      <c r="H764"/>
      <c r="I764"/>
      <c r="J764"/>
      <c r="K764"/>
      <c r="L764"/>
      <c r="M764"/>
      <c r="N764"/>
      <c r="O764"/>
      <c r="P764"/>
      <c r="Q764"/>
      <c r="R764"/>
      <c r="S764"/>
      <c r="T764"/>
    </row>
    <row r="765" spans="1:20" x14ac:dyDescent="0.25">
      <c r="A765"/>
      <c r="B765"/>
      <c r="C765"/>
      <c r="D765"/>
      <c r="E765"/>
      <c r="F765"/>
      <c r="G765"/>
      <c r="H765"/>
      <c r="I765"/>
      <c r="J765"/>
      <c r="K765"/>
      <c r="L765"/>
      <c r="M765"/>
      <c r="N765"/>
      <c r="O765"/>
      <c r="P765"/>
      <c r="Q765"/>
      <c r="R765"/>
      <c r="S765"/>
      <c r="T765"/>
    </row>
    <row r="766" spans="1:20" x14ac:dyDescent="0.25">
      <c r="A766"/>
      <c r="B766"/>
      <c r="C766"/>
      <c r="D766"/>
      <c r="E766"/>
      <c r="F766"/>
      <c r="G766"/>
      <c r="H766"/>
      <c r="I766"/>
      <c r="J766"/>
      <c r="K766"/>
      <c r="L766"/>
      <c r="M766"/>
      <c r="N766"/>
      <c r="O766"/>
      <c r="P766"/>
      <c r="Q766"/>
      <c r="R766"/>
      <c r="S766"/>
      <c r="T766"/>
    </row>
    <row r="767" spans="1:20" x14ac:dyDescent="0.25">
      <c r="A767"/>
      <c r="B767"/>
      <c r="C767"/>
      <c r="D767"/>
      <c r="E767"/>
      <c r="F767"/>
      <c r="G767"/>
      <c r="H767"/>
      <c r="I767"/>
      <c r="J767"/>
      <c r="K767"/>
      <c r="L767"/>
      <c r="M767"/>
      <c r="N767"/>
      <c r="O767"/>
      <c r="P767"/>
      <c r="Q767"/>
      <c r="R767"/>
      <c r="S767"/>
      <c r="T767"/>
    </row>
    <row r="768" spans="1:20" x14ac:dyDescent="0.25">
      <c r="A768"/>
      <c r="B768"/>
      <c r="C768"/>
      <c r="D768"/>
      <c r="E768"/>
      <c r="F768"/>
      <c r="G768"/>
      <c r="H768"/>
      <c r="I768"/>
      <c r="J768"/>
      <c r="K768"/>
      <c r="L768"/>
      <c r="M768"/>
      <c r="N768"/>
      <c r="O768"/>
      <c r="P768"/>
      <c r="Q768"/>
      <c r="R768"/>
      <c r="S768"/>
      <c r="T768"/>
    </row>
    <row r="769" spans="1:20" x14ac:dyDescent="0.25">
      <c r="A769"/>
      <c r="B769"/>
      <c r="C769"/>
      <c r="D769"/>
      <c r="E769"/>
      <c r="F769"/>
      <c r="G769"/>
      <c r="H769"/>
      <c r="I769"/>
      <c r="J769"/>
      <c r="K769"/>
      <c r="L769"/>
      <c r="M769"/>
      <c r="N769"/>
      <c r="O769"/>
      <c r="P769"/>
      <c r="Q769"/>
      <c r="R769"/>
      <c r="S769"/>
      <c r="T769"/>
    </row>
    <row r="770" spans="1:20" x14ac:dyDescent="0.25">
      <c r="A770"/>
      <c r="B770"/>
      <c r="C770"/>
      <c r="D770"/>
      <c r="E770"/>
      <c r="F770"/>
      <c r="G770"/>
      <c r="H770"/>
      <c r="I770"/>
      <c r="J770"/>
      <c r="K770"/>
      <c r="L770"/>
      <c r="M770"/>
      <c r="N770"/>
      <c r="O770"/>
      <c r="P770"/>
      <c r="Q770"/>
      <c r="R770"/>
      <c r="S770"/>
      <c r="T770"/>
    </row>
    <row r="771" spans="1:20" x14ac:dyDescent="0.25">
      <c r="A771"/>
      <c r="B771"/>
      <c r="C771"/>
      <c r="D771"/>
      <c r="E771"/>
      <c r="F771"/>
      <c r="G771"/>
      <c r="H771"/>
      <c r="I771"/>
      <c r="J771"/>
      <c r="K771"/>
      <c r="L771"/>
      <c r="M771"/>
      <c r="N771"/>
      <c r="O771"/>
      <c r="P771"/>
      <c r="Q771"/>
      <c r="R771"/>
      <c r="S771"/>
      <c r="T771"/>
    </row>
    <row r="772" spans="1:20" x14ac:dyDescent="0.25">
      <c r="A772"/>
      <c r="B772"/>
      <c r="C772"/>
      <c r="D772"/>
      <c r="E772"/>
      <c r="F772"/>
      <c r="G772"/>
      <c r="H772"/>
      <c r="I772"/>
      <c r="J772"/>
      <c r="K772"/>
      <c r="L772"/>
      <c r="M772"/>
      <c r="N772"/>
      <c r="O772"/>
      <c r="P772"/>
      <c r="Q772"/>
      <c r="R772"/>
      <c r="S772"/>
      <c r="T772"/>
    </row>
    <row r="773" spans="1:20" x14ac:dyDescent="0.25">
      <c r="A773"/>
      <c r="B773"/>
      <c r="C773"/>
      <c r="D773"/>
      <c r="E773"/>
      <c r="F773"/>
      <c r="G773"/>
      <c r="H773"/>
      <c r="I773"/>
      <c r="J773"/>
      <c r="K773"/>
      <c r="L773"/>
      <c r="M773"/>
      <c r="N773"/>
      <c r="O773"/>
      <c r="P773"/>
      <c r="Q773"/>
      <c r="R773"/>
      <c r="S773"/>
      <c r="T773"/>
    </row>
    <row r="774" spans="1:20" x14ac:dyDescent="0.25">
      <c r="A774"/>
      <c r="B774"/>
      <c r="C774"/>
      <c r="D774"/>
      <c r="E774"/>
      <c r="F774"/>
      <c r="G774"/>
      <c r="H774"/>
      <c r="I774"/>
      <c r="J774"/>
      <c r="K774"/>
      <c r="L774"/>
      <c r="M774"/>
      <c r="N774"/>
      <c r="O774"/>
      <c r="P774"/>
      <c r="Q774"/>
      <c r="R774"/>
      <c r="S774"/>
      <c r="T774"/>
    </row>
    <row r="775" spans="1:20" x14ac:dyDescent="0.25">
      <c r="A775"/>
      <c r="B775"/>
      <c r="C775"/>
      <c r="D775"/>
      <c r="E775"/>
      <c r="F775"/>
      <c r="G775"/>
      <c r="H775"/>
      <c r="I775"/>
      <c r="J775"/>
      <c r="K775"/>
      <c r="L775"/>
      <c r="M775"/>
      <c r="N775"/>
      <c r="O775"/>
      <c r="P775"/>
      <c r="Q775"/>
      <c r="R775"/>
      <c r="S775"/>
      <c r="T775"/>
    </row>
    <row r="776" spans="1:20" x14ac:dyDescent="0.25">
      <c r="A776"/>
      <c r="B776"/>
      <c r="C776"/>
      <c r="D776"/>
      <c r="E776"/>
      <c r="F776"/>
      <c r="G776"/>
      <c r="H776"/>
      <c r="I776"/>
      <c r="J776"/>
      <c r="K776"/>
      <c r="L776"/>
      <c r="M776"/>
      <c r="N776"/>
      <c r="O776"/>
      <c r="P776"/>
      <c r="Q776"/>
      <c r="R776"/>
      <c r="S776"/>
      <c r="T776"/>
    </row>
    <row r="777" spans="1:20" x14ac:dyDescent="0.25">
      <c r="A777"/>
      <c r="B777"/>
      <c r="C777"/>
      <c r="D777"/>
      <c r="E777"/>
      <c r="F777"/>
      <c r="G777"/>
      <c r="H777"/>
      <c r="I777"/>
      <c r="J777"/>
      <c r="K777"/>
      <c r="L777"/>
      <c r="M777"/>
      <c r="N777"/>
      <c r="O777"/>
      <c r="P777"/>
      <c r="Q777"/>
      <c r="R777"/>
      <c r="S777"/>
      <c r="T777"/>
    </row>
    <row r="778" spans="1:20" x14ac:dyDescent="0.25">
      <c r="A778"/>
      <c r="B778"/>
      <c r="C778"/>
      <c r="D778"/>
      <c r="E778"/>
      <c r="F778"/>
      <c r="G778"/>
      <c r="H778"/>
      <c r="I778"/>
      <c r="J778"/>
      <c r="K778"/>
      <c r="L778"/>
      <c r="M778"/>
      <c r="N778"/>
      <c r="O778"/>
      <c r="P778"/>
      <c r="Q778"/>
      <c r="R778"/>
      <c r="S778"/>
      <c r="T778"/>
    </row>
    <row r="779" spans="1:20" x14ac:dyDescent="0.25">
      <c r="A779"/>
      <c r="B779"/>
      <c r="C779"/>
      <c r="D779"/>
      <c r="E779"/>
      <c r="F779"/>
      <c r="G779"/>
      <c r="H779"/>
      <c r="I779"/>
      <c r="J779"/>
      <c r="K779"/>
      <c r="L779"/>
      <c r="M779"/>
      <c r="N779"/>
      <c r="O779"/>
      <c r="P779"/>
      <c r="Q779"/>
      <c r="R779"/>
      <c r="S779"/>
      <c r="T779"/>
    </row>
    <row r="780" spans="1:20" x14ac:dyDescent="0.25">
      <c r="A780"/>
      <c r="B780"/>
      <c r="C780"/>
      <c r="D780"/>
      <c r="E780"/>
      <c r="F780"/>
      <c r="G780"/>
      <c r="H780"/>
      <c r="I780"/>
      <c r="J780"/>
      <c r="K780"/>
      <c r="L780"/>
      <c r="M780"/>
      <c r="N780"/>
      <c r="O780"/>
      <c r="P780"/>
      <c r="Q780"/>
      <c r="R780"/>
      <c r="S780"/>
      <c r="T780"/>
    </row>
    <row r="781" spans="1:20" x14ac:dyDescent="0.25">
      <c r="A781"/>
      <c r="B781"/>
      <c r="C781"/>
      <c r="D781"/>
      <c r="E781"/>
      <c r="F781"/>
      <c r="G781"/>
      <c r="H781"/>
      <c r="I781"/>
      <c r="J781"/>
      <c r="K781"/>
      <c r="L781"/>
      <c r="M781"/>
      <c r="N781"/>
      <c r="O781"/>
      <c r="P781"/>
      <c r="Q781"/>
      <c r="R781"/>
      <c r="S781"/>
      <c r="T781"/>
    </row>
    <row r="782" spans="1:20" x14ac:dyDescent="0.25">
      <c r="A782"/>
      <c r="B782"/>
      <c r="C782"/>
      <c r="D782"/>
      <c r="E782"/>
      <c r="F782"/>
      <c r="G782"/>
      <c r="H782"/>
      <c r="I782"/>
      <c r="J782"/>
      <c r="K782"/>
      <c r="L782"/>
      <c r="M782"/>
      <c r="N782"/>
      <c r="O782"/>
      <c r="P782"/>
      <c r="Q782"/>
      <c r="R782"/>
      <c r="S782"/>
      <c r="T782"/>
    </row>
    <row r="783" spans="1:20" x14ac:dyDescent="0.25">
      <c r="A783"/>
      <c r="B783"/>
      <c r="C783"/>
      <c r="D783"/>
      <c r="E783"/>
      <c r="F783"/>
      <c r="G783"/>
      <c r="H783"/>
      <c r="I783"/>
      <c r="J783"/>
      <c r="K783"/>
      <c r="L783"/>
      <c r="M783"/>
      <c r="N783"/>
      <c r="O783"/>
      <c r="P783"/>
      <c r="Q783"/>
      <c r="R783"/>
      <c r="S783"/>
      <c r="T783"/>
    </row>
    <row r="784" spans="1:20" x14ac:dyDescent="0.25">
      <c r="A784"/>
      <c r="B784"/>
      <c r="C784"/>
      <c r="D784"/>
      <c r="E784"/>
      <c r="F784"/>
      <c r="G784"/>
      <c r="H784"/>
      <c r="I784"/>
      <c r="J784"/>
      <c r="K784"/>
      <c r="L784"/>
      <c r="M784"/>
      <c r="N784"/>
      <c r="O784"/>
      <c r="P784"/>
      <c r="Q784"/>
      <c r="R784"/>
      <c r="S784"/>
      <c r="T784"/>
    </row>
    <row r="785" spans="1:20" x14ac:dyDescent="0.25">
      <c r="A785"/>
      <c r="B785"/>
      <c r="C785"/>
      <c r="D785"/>
      <c r="E785"/>
      <c r="F785"/>
      <c r="G785"/>
      <c r="H785"/>
      <c r="I785"/>
      <c r="J785"/>
      <c r="K785"/>
      <c r="L785"/>
      <c r="M785"/>
      <c r="N785"/>
      <c r="O785"/>
      <c r="P785"/>
      <c r="Q785"/>
      <c r="R785"/>
      <c r="S785"/>
      <c r="T785"/>
    </row>
    <row r="786" spans="1:20" x14ac:dyDescent="0.25">
      <c r="A786"/>
      <c r="B786"/>
      <c r="C786"/>
      <c r="D786"/>
      <c r="E786"/>
      <c r="F786"/>
      <c r="G786"/>
      <c r="H786"/>
      <c r="I786"/>
      <c r="J786"/>
      <c r="K786"/>
      <c r="L786"/>
      <c r="M786"/>
      <c r="N786"/>
      <c r="O786"/>
      <c r="P786"/>
      <c r="Q786"/>
      <c r="R786"/>
      <c r="S786"/>
      <c r="T786"/>
    </row>
    <row r="787" spans="1:20" x14ac:dyDescent="0.25">
      <c r="A787"/>
      <c r="B787"/>
      <c r="C787"/>
      <c r="D787"/>
      <c r="E787"/>
      <c r="F787"/>
      <c r="G787"/>
      <c r="H787"/>
      <c r="I787"/>
      <c r="J787"/>
      <c r="K787"/>
      <c r="L787"/>
      <c r="M787"/>
      <c r="N787"/>
      <c r="O787"/>
      <c r="P787"/>
      <c r="Q787"/>
      <c r="R787"/>
      <c r="S787"/>
      <c r="T787"/>
    </row>
    <row r="788" spans="1:20" x14ac:dyDescent="0.25">
      <c r="A788"/>
      <c r="B788"/>
      <c r="C788"/>
      <c r="D788"/>
      <c r="E788"/>
      <c r="F788"/>
      <c r="G788"/>
      <c r="H788"/>
      <c r="I788"/>
      <c r="J788"/>
      <c r="K788"/>
      <c r="L788"/>
      <c r="M788"/>
      <c r="N788"/>
      <c r="O788"/>
      <c r="P788"/>
      <c r="Q788"/>
      <c r="R788"/>
      <c r="S788"/>
      <c r="T788"/>
    </row>
    <row r="789" spans="1:20" x14ac:dyDescent="0.25">
      <c r="A789"/>
      <c r="B789"/>
      <c r="C789"/>
      <c r="D789"/>
      <c r="E789"/>
      <c r="F789"/>
      <c r="G789"/>
      <c r="H789"/>
      <c r="I789"/>
      <c r="J789"/>
      <c r="K789"/>
      <c r="L789"/>
      <c r="M789"/>
      <c r="N789"/>
      <c r="O789"/>
      <c r="P789"/>
      <c r="Q789"/>
      <c r="R789"/>
      <c r="S789"/>
      <c r="T789"/>
    </row>
    <row r="790" spans="1:20" x14ac:dyDescent="0.25">
      <c r="A790"/>
      <c r="B790"/>
      <c r="C790"/>
      <c r="D790"/>
      <c r="E790"/>
      <c r="F790"/>
      <c r="G790"/>
      <c r="H790"/>
      <c r="I790"/>
      <c r="J790"/>
      <c r="K790"/>
      <c r="L790"/>
      <c r="M790"/>
      <c r="N790"/>
      <c r="O790"/>
      <c r="P790"/>
      <c r="Q790"/>
      <c r="R790"/>
      <c r="S790"/>
      <c r="T790"/>
    </row>
    <row r="791" spans="1:20" x14ac:dyDescent="0.25">
      <c r="A791"/>
      <c r="B791"/>
      <c r="C791"/>
      <c r="D791"/>
      <c r="E791"/>
      <c r="F791"/>
      <c r="G791"/>
      <c r="H791"/>
      <c r="I791"/>
      <c r="J791"/>
      <c r="K791"/>
      <c r="L791"/>
      <c r="M791"/>
      <c r="N791"/>
      <c r="O791"/>
      <c r="P791"/>
      <c r="Q791"/>
      <c r="R791"/>
      <c r="S791"/>
      <c r="T791"/>
    </row>
    <row r="792" spans="1:20" x14ac:dyDescent="0.25">
      <c r="A792"/>
      <c r="B792"/>
      <c r="C792"/>
      <c r="D792"/>
      <c r="E792"/>
      <c r="F792"/>
      <c r="G792"/>
      <c r="H792"/>
      <c r="I792"/>
      <c r="J792"/>
      <c r="K792"/>
      <c r="L792"/>
      <c r="M792"/>
      <c r="N792"/>
      <c r="O792"/>
      <c r="P792"/>
      <c r="Q792"/>
      <c r="R792"/>
      <c r="S792"/>
      <c r="T792"/>
    </row>
    <row r="793" spans="1:20" x14ac:dyDescent="0.25">
      <c r="A793"/>
      <c r="B793"/>
      <c r="C793"/>
      <c r="D793"/>
      <c r="E793"/>
      <c r="F793"/>
      <c r="G793"/>
      <c r="H793"/>
      <c r="I793"/>
      <c r="J793"/>
      <c r="K793"/>
      <c r="L793"/>
      <c r="M793"/>
      <c r="N793"/>
      <c r="O793"/>
      <c r="P793"/>
      <c r="Q793"/>
      <c r="R793"/>
      <c r="S793"/>
      <c r="T793"/>
    </row>
    <row r="794" spans="1:20" x14ac:dyDescent="0.25">
      <c r="A794"/>
      <c r="B794"/>
      <c r="C794"/>
      <c r="D794"/>
      <c r="E794"/>
      <c r="F794"/>
      <c r="G794"/>
      <c r="H794"/>
      <c r="I794"/>
      <c r="J794"/>
      <c r="K794"/>
      <c r="L794"/>
      <c r="M794"/>
      <c r="N794"/>
      <c r="O794"/>
      <c r="P794"/>
      <c r="Q794"/>
      <c r="R794"/>
      <c r="S794"/>
      <c r="T794"/>
    </row>
    <row r="795" spans="1:20" x14ac:dyDescent="0.25">
      <c r="A795"/>
      <c r="B795"/>
      <c r="C795"/>
      <c r="D795"/>
      <c r="E795"/>
      <c r="F795"/>
      <c r="G795"/>
      <c r="H795"/>
      <c r="I795"/>
      <c r="J795"/>
      <c r="K795"/>
      <c r="L795"/>
      <c r="M795"/>
      <c r="N795"/>
      <c r="O795"/>
      <c r="P795"/>
      <c r="Q795"/>
      <c r="R795"/>
      <c r="S795"/>
      <c r="T795"/>
    </row>
    <row r="796" spans="1:20" x14ac:dyDescent="0.25">
      <c r="A796"/>
      <c r="B796"/>
      <c r="C796"/>
      <c r="D796"/>
      <c r="E796"/>
      <c r="F796"/>
      <c r="G796"/>
      <c r="H796"/>
      <c r="I796"/>
      <c r="J796"/>
      <c r="K796"/>
      <c r="L796"/>
      <c r="M796"/>
      <c r="N796"/>
      <c r="O796"/>
      <c r="P796"/>
      <c r="Q796"/>
      <c r="R796"/>
      <c r="S796"/>
      <c r="T796"/>
    </row>
    <row r="797" spans="1:20" x14ac:dyDescent="0.25">
      <c r="A797"/>
      <c r="B797"/>
      <c r="C797"/>
      <c r="D797"/>
      <c r="E797"/>
      <c r="F797"/>
      <c r="G797"/>
      <c r="H797"/>
      <c r="I797"/>
      <c r="J797"/>
      <c r="K797"/>
      <c r="L797"/>
      <c r="M797"/>
      <c r="N797"/>
      <c r="O797"/>
      <c r="P797"/>
      <c r="Q797"/>
      <c r="R797"/>
      <c r="S797"/>
      <c r="T797"/>
    </row>
    <row r="798" spans="1:20" x14ac:dyDescent="0.25">
      <c r="A798"/>
      <c r="B798"/>
      <c r="C798"/>
      <c r="D798"/>
      <c r="E798"/>
      <c r="F798"/>
      <c r="G798"/>
      <c r="H798"/>
      <c r="I798"/>
      <c r="J798"/>
      <c r="K798"/>
      <c r="L798"/>
      <c r="M798"/>
      <c r="N798"/>
      <c r="O798"/>
      <c r="P798"/>
      <c r="Q798"/>
      <c r="R798"/>
      <c r="S798"/>
      <c r="T798"/>
    </row>
    <row r="799" spans="1:20" x14ac:dyDescent="0.25">
      <c r="A799"/>
      <c r="B799"/>
      <c r="C799"/>
      <c r="D799"/>
      <c r="E799"/>
      <c r="F799"/>
      <c r="G799"/>
      <c r="H799"/>
      <c r="I799"/>
      <c r="J799"/>
      <c r="K799"/>
      <c r="L799"/>
      <c r="M799"/>
      <c r="N799"/>
      <c r="O799"/>
      <c r="P799"/>
      <c r="Q799"/>
      <c r="R799"/>
      <c r="S799"/>
      <c r="T799"/>
    </row>
    <row r="800" spans="1:20" x14ac:dyDescent="0.25">
      <c r="A800"/>
      <c r="B800"/>
      <c r="C800"/>
      <c r="D800"/>
      <c r="E800"/>
      <c r="F800"/>
      <c r="G800"/>
      <c r="H800"/>
      <c r="I800"/>
      <c r="J800"/>
      <c r="K800"/>
      <c r="L800"/>
      <c r="M800"/>
      <c r="N800"/>
      <c r="O800"/>
      <c r="P800"/>
      <c r="Q800"/>
      <c r="R800"/>
      <c r="S800"/>
      <c r="T800"/>
    </row>
    <row r="801" spans="1:20" x14ac:dyDescent="0.25">
      <c r="A801"/>
      <c r="B801"/>
      <c r="C801"/>
      <c r="D801"/>
      <c r="E801"/>
      <c r="F801"/>
      <c r="G801"/>
      <c r="H801"/>
      <c r="I801"/>
      <c r="J801"/>
      <c r="K801"/>
      <c r="L801"/>
      <c r="M801"/>
      <c r="N801"/>
      <c r="O801"/>
      <c r="P801"/>
      <c r="Q801"/>
      <c r="R801"/>
      <c r="S801"/>
      <c r="T801"/>
    </row>
    <row r="802" spans="1:20" x14ac:dyDescent="0.25">
      <c r="A802"/>
      <c r="B802"/>
      <c r="C802"/>
      <c r="D802"/>
      <c r="E802"/>
      <c r="F802"/>
      <c r="G802"/>
      <c r="H802"/>
      <c r="I802"/>
      <c r="J802"/>
      <c r="K802"/>
      <c r="L802"/>
      <c r="M802"/>
      <c r="N802"/>
      <c r="O802"/>
      <c r="P802"/>
      <c r="Q802"/>
      <c r="R802"/>
      <c r="S802"/>
      <c r="T802"/>
    </row>
    <row r="803" spans="1:20" x14ac:dyDescent="0.25">
      <c r="A803"/>
      <c r="B803"/>
      <c r="C803"/>
      <c r="D803"/>
      <c r="E803"/>
      <c r="F803"/>
      <c r="G803"/>
      <c r="H803"/>
      <c r="I803"/>
      <c r="J803"/>
      <c r="K803"/>
      <c r="L803"/>
      <c r="M803"/>
      <c r="N803"/>
      <c r="O803"/>
      <c r="P803"/>
      <c r="Q803"/>
      <c r="R803"/>
      <c r="S803"/>
      <c r="T803"/>
    </row>
    <row r="804" spans="1:20" x14ac:dyDescent="0.25">
      <c r="A804"/>
      <c r="B804"/>
      <c r="C804"/>
      <c r="D804"/>
      <c r="E804"/>
      <c r="F804"/>
      <c r="G804"/>
      <c r="H804"/>
      <c r="I804"/>
      <c r="J804"/>
      <c r="K804"/>
      <c r="L804"/>
      <c r="M804"/>
      <c r="N804"/>
      <c r="O804"/>
      <c r="P804"/>
      <c r="Q804"/>
      <c r="R804"/>
      <c r="S804"/>
      <c r="T804"/>
    </row>
    <row r="805" spans="1:20" x14ac:dyDescent="0.25">
      <c r="A805"/>
      <c r="B805"/>
      <c r="C805"/>
      <c r="D805"/>
      <c r="E805"/>
      <c r="F805"/>
      <c r="G805"/>
      <c r="H805"/>
      <c r="I805"/>
      <c r="J805"/>
      <c r="K805"/>
      <c r="L805"/>
      <c r="M805"/>
      <c r="N805"/>
      <c r="O805"/>
      <c r="P805"/>
      <c r="Q805"/>
      <c r="R805"/>
      <c r="S805"/>
      <c r="T805"/>
    </row>
    <row r="806" spans="1:20" x14ac:dyDescent="0.25">
      <c r="A806"/>
      <c r="B806"/>
      <c r="C806"/>
      <c r="D806"/>
      <c r="E806"/>
      <c r="F806"/>
      <c r="G806"/>
      <c r="H806"/>
      <c r="I806"/>
      <c r="J806"/>
      <c r="K806"/>
      <c r="L806"/>
      <c r="M806"/>
      <c r="N806"/>
      <c r="O806"/>
      <c r="P806"/>
      <c r="Q806"/>
      <c r="R806"/>
      <c r="S806"/>
      <c r="T806"/>
    </row>
    <row r="807" spans="1:20" x14ac:dyDescent="0.25">
      <c r="A807"/>
      <c r="B807"/>
      <c r="C807"/>
      <c r="D807"/>
      <c r="E807"/>
      <c r="F807"/>
      <c r="G807"/>
      <c r="H807"/>
      <c r="I807"/>
      <c r="J807"/>
      <c r="K807"/>
      <c r="L807"/>
      <c r="M807"/>
      <c r="N807"/>
      <c r="O807"/>
      <c r="P807"/>
      <c r="Q807"/>
      <c r="R807"/>
      <c r="S807"/>
      <c r="T807"/>
    </row>
    <row r="808" spans="1:20" x14ac:dyDescent="0.25">
      <c r="A808"/>
      <c r="B808"/>
      <c r="C808"/>
      <c r="D808"/>
      <c r="E808"/>
      <c r="F808"/>
      <c r="G808"/>
      <c r="H808"/>
      <c r="I808"/>
      <c r="J808"/>
      <c r="K808"/>
      <c r="L808"/>
      <c r="M808"/>
      <c r="N808"/>
      <c r="O808"/>
      <c r="P808"/>
      <c r="Q808"/>
      <c r="R808"/>
      <c r="S808"/>
      <c r="T808"/>
    </row>
    <row r="809" spans="1:20" x14ac:dyDescent="0.25">
      <c r="A809"/>
      <c r="B809"/>
      <c r="C809"/>
      <c r="D809"/>
      <c r="E809"/>
      <c r="F809"/>
      <c r="G809"/>
      <c r="H809"/>
      <c r="I809"/>
      <c r="J809"/>
      <c r="K809"/>
      <c r="L809"/>
      <c r="M809"/>
      <c r="N809"/>
      <c r="O809"/>
      <c r="P809"/>
      <c r="Q809"/>
      <c r="R809"/>
      <c r="S809"/>
      <c r="T809"/>
    </row>
    <row r="810" spans="1:20" x14ac:dyDescent="0.25">
      <c r="A810"/>
      <c r="B810"/>
      <c r="C810"/>
      <c r="D810"/>
      <c r="E810"/>
      <c r="F810"/>
      <c r="G810"/>
      <c r="H810"/>
      <c r="I810"/>
      <c r="J810"/>
      <c r="K810"/>
      <c r="L810"/>
      <c r="M810"/>
      <c r="N810"/>
      <c r="O810"/>
      <c r="P810"/>
      <c r="Q810"/>
      <c r="R810"/>
      <c r="S810"/>
      <c r="T810"/>
    </row>
    <row r="811" spans="1:20" x14ac:dyDescent="0.25">
      <c r="A811"/>
      <c r="B811"/>
      <c r="C811"/>
      <c r="D811"/>
      <c r="E811"/>
      <c r="F811"/>
      <c r="G811"/>
      <c r="H811"/>
      <c r="I811"/>
      <c r="J811"/>
      <c r="K811"/>
      <c r="L811"/>
      <c r="M811"/>
      <c r="N811"/>
      <c r="O811"/>
      <c r="P811"/>
      <c r="Q811"/>
      <c r="R811"/>
      <c r="S811"/>
      <c r="T811"/>
    </row>
    <row r="812" spans="1:20" x14ac:dyDescent="0.25">
      <c r="A812"/>
      <c r="B812"/>
      <c r="C812"/>
      <c r="D812"/>
      <c r="E812"/>
      <c r="F812"/>
      <c r="G812"/>
      <c r="H812"/>
      <c r="I812"/>
      <c r="J812"/>
      <c r="K812"/>
      <c r="L812"/>
      <c r="M812"/>
      <c r="N812"/>
      <c r="O812"/>
      <c r="P812"/>
      <c r="Q812"/>
      <c r="R812"/>
      <c r="S812"/>
      <c r="T812"/>
    </row>
    <row r="813" spans="1:20" x14ac:dyDescent="0.25">
      <c r="A813"/>
      <c r="B813"/>
      <c r="C813"/>
      <c r="D813"/>
      <c r="E813"/>
      <c r="F813"/>
      <c r="G813"/>
      <c r="H813"/>
      <c r="I813"/>
      <c r="J813"/>
      <c r="K813"/>
      <c r="L813"/>
      <c r="M813"/>
      <c r="N813"/>
      <c r="O813"/>
      <c r="P813"/>
      <c r="Q813"/>
      <c r="R813"/>
      <c r="S813"/>
      <c r="T813"/>
    </row>
    <row r="814" spans="1:20" x14ac:dyDescent="0.25">
      <c r="A814"/>
      <c r="B814"/>
      <c r="C814"/>
      <c r="D814"/>
      <c r="E814"/>
      <c r="F814"/>
      <c r="G814"/>
      <c r="H814"/>
      <c r="I814"/>
      <c r="J814"/>
      <c r="K814"/>
      <c r="L814"/>
      <c r="M814"/>
      <c r="N814"/>
      <c r="O814"/>
      <c r="P814"/>
      <c r="Q814"/>
      <c r="R814"/>
      <c r="S814"/>
      <c r="T814"/>
    </row>
    <row r="815" spans="1:20" x14ac:dyDescent="0.25">
      <c r="A815"/>
      <c r="B815"/>
      <c r="C815"/>
      <c r="D815"/>
      <c r="E815"/>
      <c r="F815"/>
      <c r="G815"/>
      <c r="H815"/>
      <c r="I815"/>
      <c r="J815"/>
      <c r="K815"/>
      <c r="L815"/>
      <c r="M815"/>
      <c r="N815"/>
      <c r="O815"/>
      <c r="P815"/>
      <c r="Q815"/>
      <c r="R815"/>
      <c r="S815"/>
      <c r="T815"/>
    </row>
    <row r="816" spans="1:20" x14ac:dyDescent="0.25">
      <c r="A816"/>
      <c r="B816"/>
      <c r="C816"/>
      <c r="D816"/>
      <c r="E816"/>
      <c r="F816"/>
      <c r="G816"/>
      <c r="H816"/>
      <c r="I816"/>
      <c r="J816"/>
      <c r="K816"/>
      <c r="L816"/>
      <c r="M816"/>
      <c r="N816"/>
      <c r="O816"/>
      <c r="P816"/>
      <c r="Q816"/>
      <c r="R816"/>
      <c r="S816"/>
      <c r="T816"/>
    </row>
    <row r="817" spans="1:20" x14ac:dyDescent="0.25">
      <c r="A817"/>
      <c r="B817"/>
      <c r="C817"/>
      <c r="D817"/>
      <c r="E817"/>
      <c r="F817"/>
      <c r="G817"/>
      <c r="H817"/>
      <c r="I817"/>
      <c r="J817"/>
      <c r="K817"/>
      <c r="L817"/>
      <c r="M817"/>
      <c r="N817"/>
      <c r="O817"/>
      <c r="P817"/>
      <c r="Q817"/>
      <c r="R817"/>
      <c r="S817"/>
      <c r="T817"/>
    </row>
    <row r="818" spans="1:20" x14ac:dyDescent="0.25">
      <c r="A818"/>
      <c r="B818"/>
      <c r="C818"/>
      <c r="D818"/>
      <c r="E818"/>
      <c r="F818"/>
      <c r="G818"/>
      <c r="H818"/>
      <c r="I818"/>
      <c r="J818"/>
      <c r="K818"/>
      <c r="L818"/>
      <c r="M818"/>
      <c r="N818"/>
      <c r="O818"/>
      <c r="P818"/>
      <c r="Q818"/>
      <c r="R818"/>
      <c r="S818"/>
      <c r="T818"/>
    </row>
    <row r="819" spans="1:20" x14ac:dyDescent="0.25">
      <c r="A819"/>
      <c r="B819"/>
      <c r="C819"/>
      <c r="D819"/>
      <c r="E819"/>
      <c r="F819"/>
      <c r="G819"/>
      <c r="H819"/>
      <c r="I819"/>
      <c r="J819"/>
      <c r="K819"/>
      <c r="L819"/>
      <c r="M819"/>
      <c r="N819"/>
      <c r="O819"/>
      <c r="P819"/>
      <c r="Q819"/>
      <c r="R819"/>
      <c r="S819"/>
      <c r="T819"/>
    </row>
    <row r="820" spans="1:20" x14ac:dyDescent="0.25">
      <c r="A820"/>
      <c r="B820"/>
      <c r="C820"/>
      <c r="D820"/>
      <c r="E820"/>
      <c r="F820"/>
      <c r="G820"/>
      <c r="H820"/>
      <c r="I820"/>
      <c r="J820"/>
      <c r="K820"/>
      <c r="L820"/>
      <c r="M820"/>
      <c r="N820"/>
      <c r="O820"/>
      <c r="P820"/>
      <c r="Q820"/>
      <c r="R820"/>
      <c r="S820"/>
      <c r="T820"/>
    </row>
    <row r="821" spans="1:20" x14ac:dyDescent="0.25">
      <c r="A821"/>
      <c r="B821"/>
      <c r="C821"/>
      <c r="D821"/>
      <c r="E821"/>
      <c r="F821"/>
      <c r="G821"/>
      <c r="H821"/>
      <c r="I821"/>
      <c r="J821"/>
      <c r="K821"/>
      <c r="L821"/>
      <c r="M821"/>
      <c r="N821"/>
      <c r="O821"/>
      <c r="P821"/>
      <c r="Q821"/>
      <c r="R821"/>
      <c r="S821"/>
      <c r="T821"/>
    </row>
    <row r="822" spans="1:20" x14ac:dyDescent="0.25">
      <c r="A822"/>
      <c r="B822"/>
      <c r="C822"/>
      <c r="D822"/>
      <c r="E822"/>
      <c r="F822"/>
      <c r="G822"/>
      <c r="H822"/>
      <c r="I822"/>
      <c r="J822"/>
      <c r="K822"/>
      <c r="L822"/>
      <c r="M822"/>
      <c r="N822"/>
      <c r="O822"/>
      <c r="P822"/>
      <c r="Q822"/>
      <c r="R822"/>
      <c r="S822"/>
      <c r="T822"/>
    </row>
    <row r="823" spans="1:20" x14ac:dyDescent="0.25">
      <c r="A823"/>
      <c r="B823"/>
      <c r="C823"/>
      <c r="D823"/>
      <c r="E823"/>
      <c r="F823"/>
      <c r="G823"/>
      <c r="H823"/>
      <c r="I823"/>
      <c r="J823"/>
      <c r="K823"/>
      <c r="L823"/>
      <c r="M823"/>
      <c r="N823"/>
      <c r="O823"/>
      <c r="P823"/>
      <c r="Q823"/>
      <c r="R823"/>
      <c r="S823"/>
      <c r="T823"/>
    </row>
    <row r="824" spans="1:20" x14ac:dyDescent="0.25">
      <c r="A824"/>
      <c r="B824"/>
      <c r="C824"/>
      <c r="D824"/>
      <c r="E824"/>
      <c r="F824"/>
      <c r="G824"/>
      <c r="H824"/>
      <c r="I824"/>
      <c r="J824"/>
      <c r="K824"/>
      <c r="L824"/>
      <c r="M824"/>
      <c r="N824"/>
      <c r="O824"/>
      <c r="P824"/>
      <c r="Q824"/>
      <c r="R824"/>
      <c r="S824"/>
      <c r="T824"/>
    </row>
    <row r="825" spans="1:20" x14ac:dyDescent="0.25">
      <c r="A825"/>
      <c r="B825"/>
      <c r="C825"/>
      <c r="D825"/>
      <c r="E825"/>
      <c r="F825"/>
      <c r="G825"/>
      <c r="H825"/>
      <c r="I825"/>
      <c r="J825"/>
      <c r="K825"/>
      <c r="L825"/>
      <c r="M825"/>
      <c r="N825"/>
      <c r="O825"/>
      <c r="P825"/>
      <c r="Q825"/>
      <c r="R825"/>
      <c r="S825"/>
      <c r="T825"/>
    </row>
    <row r="826" spans="1:20" x14ac:dyDescent="0.25">
      <c r="A826"/>
      <c r="B826"/>
      <c r="C826"/>
      <c r="D826"/>
      <c r="E826"/>
      <c r="F826"/>
      <c r="G826"/>
      <c r="H826"/>
      <c r="I826"/>
      <c r="J826"/>
      <c r="K826"/>
      <c r="L826"/>
      <c r="M826"/>
      <c r="N826"/>
      <c r="O826"/>
      <c r="P826"/>
      <c r="Q826"/>
      <c r="R826"/>
      <c r="S826"/>
      <c r="T826"/>
    </row>
    <row r="827" spans="1:20" x14ac:dyDescent="0.25">
      <c r="A827"/>
      <c r="B827"/>
      <c r="C827"/>
      <c r="D827"/>
      <c r="E827"/>
      <c r="F827"/>
      <c r="G827"/>
      <c r="H827"/>
      <c r="I827"/>
      <c r="J827"/>
      <c r="K827"/>
      <c r="L827"/>
      <c r="M827"/>
      <c r="N827"/>
      <c r="O827"/>
      <c r="P827"/>
      <c r="Q827"/>
      <c r="R827"/>
      <c r="S827"/>
      <c r="T827"/>
    </row>
    <row r="828" spans="1:20" x14ac:dyDescent="0.25">
      <c r="A828"/>
      <c r="B828"/>
      <c r="C828"/>
      <c r="D828"/>
      <c r="E828"/>
      <c r="F828"/>
      <c r="G828"/>
      <c r="H828"/>
      <c r="I828"/>
      <c r="J828"/>
      <c r="K828"/>
      <c r="L828"/>
      <c r="M828"/>
      <c r="N828"/>
      <c r="O828"/>
      <c r="P828"/>
      <c r="Q828"/>
      <c r="R828"/>
      <c r="S828"/>
      <c r="T828"/>
    </row>
    <row r="829" spans="1:20" x14ac:dyDescent="0.25">
      <c r="A829"/>
      <c r="B829"/>
      <c r="C829"/>
      <c r="D829"/>
      <c r="E829"/>
      <c r="F829"/>
      <c r="G829"/>
      <c r="H829"/>
      <c r="I829"/>
      <c r="J829"/>
      <c r="K829"/>
      <c r="L829"/>
      <c r="M829"/>
      <c r="N829"/>
      <c r="O829"/>
      <c r="P829"/>
      <c r="Q829"/>
      <c r="R829"/>
      <c r="S829"/>
      <c r="T829"/>
    </row>
    <row r="830" spans="1:20" x14ac:dyDescent="0.25">
      <c r="A830"/>
      <c r="B830"/>
      <c r="C830"/>
      <c r="D830"/>
      <c r="E830"/>
      <c r="F830"/>
      <c r="G830"/>
      <c r="H830"/>
      <c r="I830"/>
      <c r="J830"/>
      <c r="K830"/>
      <c r="L830"/>
      <c r="M830"/>
      <c r="N830"/>
      <c r="O830"/>
      <c r="P830"/>
      <c r="Q830"/>
      <c r="R830"/>
      <c r="S830"/>
      <c r="T830"/>
    </row>
    <row r="831" spans="1:20" x14ac:dyDescent="0.25">
      <c r="A831"/>
      <c r="B831"/>
      <c r="C831"/>
      <c r="D831"/>
      <c r="E831"/>
      <c r="F831"/>
      <c r="G831"/>
      <c r="H831"/>
      <c r="I831"/>
      <c r="J831"/>
      <c r="K831"/>
      <c r="L831"/>
      <c r="M831"/>
      <c r="N831"/>
      <c r="O831"/>
      <c r="P831"/>
      <c r="Q831"/>
      <c r="R831"/>
      <c r="S831"/>
      <c r="T831"/>
    </row>
    <row r="832" spans="1:20" x14ac:dyDescent="0.25">
      <c r="A832"/>
      <c r="B832"/>
      <c r="C832"/>
      <c r="D832"/>
      <c r="E832"/>
      <c r="F832"/>
      <c r="G832"/>
      <c r="H832"/>
      <c r="I832"/>
      <c r="J832"/>
      <c r="K832"/>
      <c r="L832"/>
      <c r="M832"/>
      <c r="N832"/>
      <c r="O832"/>
      <c r="P832"/>
      <c r="Q832"/>
      <c r="R832"/>
      <c r="S832"/>
      <c r="T832"/>
    </row>
    <row r="833" spans="1:20" x14ac:dyDescent="0.25">
      <c r="A833"/>
      <c r="B833"/>
      <c r="C833"/>
      <c r="D833"/>
      <c r="E833"/>
      <c r="F833"/>
      <c r="G833"/>
      <c r="H833"/>
      <c r="I833"/>
      <c r="J833"/>
      <c r="K833"/>
      <c r="L833"/>
      <c r="M833"/>
      <c r="N833"/>
      <c r="O833"/>
      <c r="P833"/>
      <c r="Q833"/>
      <c r="R833"/>
      <c r="S833"/>
      <c r="T833"/>
    </row>
    <row r="834" spans="1:20" x14ac:dyDescent="0.25">
      <c r="A834"/>
      <c r="B834"/>
      <c r="C834"/>
      <c r="D834"/>
      <c r="E834"/>
      <c r="F834"/>
      <c r="G834"/>
      <c r="H834"/>
      <c r="I834"/>
      <c r="J834"/>
      <c r="K834"/>
      <c r="L834"/>
      <c r="M834"/>
      <c r="N834"/>
      <c r="O834"/>
      <c r="P834"/>
      <c r="Q834"/>
      <c r="R834"/>
      <c r="S834"/>
      <c r="T834"/>
    </row>
    <row r="835" spans="1:20" x14ac:dyDescent="0.25">
      <c r="A835"/>
      <c r="B835"/>
      <c r="C835"/>
      <c r="D835"/>
      <c r="E835"/>
      <c r="F835"/>
      <c r="G835"/>
      <c r="H835"/>
      <c r="I835"/>
      <c r="J835"/>
      <c r="K835"/>
      <c r="L835"/>
      <c r="M835"/>
      <c r="N835"/>
      <c r="O835"/>
      <c r="P835"/>
      <c r="Q835"/>
      <c r="R835"/>
      <c r="S835"/>
      <c r="T835"/>
    </row>
    <row r="836" spans="1:20" x14ac:dyDescent="0.25">
      <c r="A836"/>
      <c r="B836"/>
      <c r="C836"/>
      <c r="D836"/>
      <c r="E836"/>
      <c r="F836"/>
      <c r="G836"/>
      <c r="H836"/>
      <c r="I836"/>
      <c r="J836"/>
      <c r="K836"/>
      <c r="L836"/>
      <c r="M836"/>
      <c r="N836"/>
      <c r="O836"/>
      <c r="P836"/>
      <c r="Q836"/>
      <c r="R836"/>
      <c r="S836"/>
      <c r="T836"/>
    </row>
    <row r="837" spans="1:20" x14ac:dyDescent="0.25">
      <c r="A837"/>
      <c r="B837"/>
      <c r="C837"/>
      <c r="D837"/>
      <c r="E837"/>
      <c r="F837"/>
      <c r="G837"/>
      <c r="H837"/>
      <c r="I837"/>
      <c r="J837"/>
      <c r="K837"/>
      <c r="L837"/>
      <c r="M837"/>
      <c r="N837"/>
      <c r="O837"/>
      <c r="P837"/>
      <c r="Q837"/>
      <c r="R837"/>
      <c r="S837"/>
      <c r="T837"/>
    </row>
    <row r="838" spans="1:20" x14ac:dyDescent="0.25">
      <c r="A838"/>
      <c r="B838"/>
      <c r="C838"/>
      <c r="D838"/>
      <c r="E838"/>
      <c r="F838"/>
      <c r="G838"/>
      <c r="H838"/>
      <c r="I838"/>
      <c r="J838"/>
      <c r="K838"/>
      <c r="L838"/>
      <c r="M838"/>
      <c r="N838"/>
      <c r="O838"/>
      <c r="P838"/>
      <c r="Q838"/>
      <c r="R838"/>
      <c r="S838"/>
      <c r="T838"/>
    </row>
    <row r="839" spans="1:20" x14ac:dyDescent="0.25">
      <c r="A839"/>
      <c r="B839"/>
      <c r="C839"/>
      <c r="D839"/>
      <c r="E839"/>
      <c r="F839"/>
      <c r="G839"/>
      <c r="H839"/>
      <c r="I839"/>
      <c r="J839"/>
      <c r="K839"/>
      <c r="L839"/>
      <c r="M839"/>
      <c r="N839"/>
      <c r="O839"/>
      <c r="P839"/>
      <c r="Q839"/>
      <c r="R839"/>
      <c r="S839"/>
      <c r="T839"/>
    </row>
    <row r="840" spans="1:20" x14ac:dyDescent="0.25">
      <c r="A840"/>
      <c r="B840"/>
      <c r="C840"/>
      <c r="D840"/>
      <c r="E840"/>
      <c r="F840"/>
      <c r="G840"/>
      <c r="H840"/>
      <c r="I840"/>
      <c r="J840"/>
      <c r="K840"/>
      <c r="L840"/>
      <c r="M840"/>
      <c r="N840"/>
      <c r="O840"/>
      <c r="P840"/>
      <c r="Q840"/>
      <c r="R840"/>
      <c r="S840"/>
      <c r="T840"/>
    </row>
    <row r="841" spans="1:20" x14ac:dyDescent="0.25">
      <c r="A841"/>
      <c r="B841"/>
      <c r="C841"/>
      <c r="D841"/>
      <c r="E841"/>
      <c r="F841"/>
      <c r="G841"/>
      <c r="H841"/>
      <c r="I841"/>
      <c r="J841"/>
      <c r="K841"/>
      <c r="L841"/>
      <c r="M841"/>
      <c r="N841"/>
      <c r="O841"/>
      <c r="P841"/>
      <c r="Q841"/>
      <c r="R841"/>
      <c r="S841"/>
      <c r="T841"/>
    </row>
    <row r="842" spans="1:20" x14ac:dyDescent="0.25">
      <c r="A842"/>
      <c r="B842"/>
      <c r="C842"/>
      <c r="D842"/>
      <c r="E842"/>
      <c r="F842"/>
      <c r="G842"/>
      <c r="H842"/>
      <c r="I842"/>
      <c r="J842"/>
      <c r="K842"/>
      <c r="L842"/>
      <c r="M842"/>
      <c r="N842"/>
      <c r="O842"/>
      <c r="P842"/>
      <c r="Q842"/>
      <c r="R842"/>
      <c r="S842"/>
      <c r="T842"/>
    </row>
    <row r="843" spans="1:20" x14ac:dyDescent="0.25">
      <c r="A843"/>
      <c r="B843"/>
      <c r="C843"/>
      <c r="D843"/>
      <c r="E843"/>
      <c r="F843"/>
      <c r="G843"/>
      <c r="H843"/>
      <c r="I843"/>
      <c r="J843"/>
      <c r="K843"/>
      <c r="L843"/>
      <c r="M843"/>
      <c r="N843"/>
      <c r="O843"/>
      <c r="P843"/>
      <c r="Q843"/>
      <c r="R843"/>
      <c r="S843"/>
      <c r="T843"/>
    </row>
    <row r="844" spans="1:20" x14ac:dyDescent="0.25">
      <c r="A844"/>
      <c r="B844"/>
      <c r="C844"/>
      <c r="D844"/>
      <c r="E844"/>
      <c r="F844"/>
      <c r="G844"/>
      <c r="H844"/>
      <c r="I844"/>
      <c r="J844"/>
      <c r="K844"/>
      <c r="L844"/>
      <c r="M844"/>
      <c r="N844"/>
      <c r="O844"/>
      <c r="P844"/>
      <c r="Q844"/>
      <c r="R844"/>
      <c r="S844"/>
      <c r="T844"/>
    </row>
    <row r="845" spans="1:20" x14ac:dyDescent="0.25">
      <c r="A845"/>
      <c r="B845"/>
      <c r="C845"/>
      <c r="D845"/>
      <c r="E845"/>
      <c r="F845"/>
      <c r="G845"/>
      <c r="H845"/>
      <c r="I845"/>
      <c r="J845"/>
      <c r="K845"/>
      <c r="L845"/>
      <c r="M845"/>
      <c r="N845"/>
      <c r="O845"/>
      <c r="P845"/>
      <c r="Q845"/>
      <c r="R845"/>
      <c r="S845"/>
      <c r="T845"/>
    </row>
    <row r="846" spans="1:20" x14ac:dyDescent="0.25">
      <c r="A846"/>
      <c r="B846"/>
      <c r="C846"/>
      <c r="D846"/>
      <c r="E846"/>
      <c r="F846"/>
      <c r="G846"/>
      <c r="H846"/>
      <c r="I846"/>
      <c r="J846"/>
      <c r="K846"/>
      <c r="L846"/>
      <c r="M846"/>
      <c r="N846"/>
      <c r="O846"/>
      <c r="P846"/>
      <c r="Q846"/>
      <c r="R846"/>
      <c r="S846"/>
      <c r="T846"/>
    </row>
    <row r="847" spans="1:20" x14ac:dyDescent="0.25">
      <c r="A847"/>
      <c r="B847"/>
      <c r="C847"/>
      <c r="D847"/>
      <c r="E847"/>
      <c r="F847"/>
      <c r="G847"/>
      <c r="H847"/>
      <c r="I847"/>
      <c r="J847"/>
      <c r="K847"/>
      <c r="L847"/>
      <c r="M847"/>
      <c r="N847"/>
      <c r="O847"/>
      <c r="P847"/>
      <c r="Q847"/>
      <c r="R847"/>
      <c r="S847"/>
      <c r="T847"/>
    </row>
    <row r="848" spans="1:20" x14ac:dyDescent="0.25">
      <c r="A848"/>
      <c r="B848"/>
      <c r="C848"/>
      <c r="D848"/>
      <c r="E848"/>
      <c r="F848"/>
      <c r="G848"/>
      <c r="H848"/>
      <c r="I848"/>
      <c r="J848"/>
      <c r="K848"/>
      <c r="L848"/>
      <c r="M848"/>
      <c r="N848"/>
      <c r="O848"/>
      <c r="P848"/>
      <c r="Q848"/>
      <c r="R848"/>
      <c r="S848"/>
      <c r="T848"/>
    </row>
    <row r="849" spans="1:20" x14ac:dyDescent="0.25">
      <c r="A849"/>
      <c r="B849"/>
      <c r="C849"/>
      <c r="D849"/>
      <c r="E849"/>
      <c r="F849"/>
      <c r="G849"/>
      <c r="H849"/>
      <c r="I849"/>
      <c r="J849"/>
      <c r="K849"/>
      <c r="L849"/>
      <c r="M849"/>
      <c r="N849"/>
      <c r="O849"/>
      <c r="P849"/>
      <c r="Q849"/>
      <c r="R849"/>
      <c r="S849"/>
      <c r="T849"/>
    </row>
    <row r="850" spans="1:20" x14ac:dyDescent="0.25">
      <c r="A850"/>
      <c r="B850"/>
      <c r="C850"/>
      <c r="D850"/>
      <c r="E850"/>
      <c r="F850"/>
      <c r="G850"/>
      <c r="H850"/>
      <c r="I850"/>
      <c r="J850"/>
      <c r="K850"/>
      <c r="L850"/>
      <c r="M850"/>
      <c r="N850"/>
      <c r="O850"/>
      <c r="P850"/>
      <c r="Q850"/>
      <c r="R850"/>
      <c r="S850"/>
      <c r="T850"/>
    </row>
    <row r="851" spans="1:20" x14ac:dyDescent="0.25">
      <c r="A851"/>
      <c r="B851"/>
      <c r="C851"/>
      <c r="D851"/>
      <c r="E851"/>
      <c r="F851"/>
      <c r="G851"/>
      <c r="H851"/>
      <c r="I851"/>
      <c r="J851"/>
      <c r="K851"/>
      <c r="L851"/>
      <c r="M851"/>
      <c r="N851"/>
      <c r="O851"/>
      <c r="P851"/>
      <c r="Q851"/>
      <c r="R851"/>
      <c r="S851"/>
      <c r="T851"/>
    </row>
    <row r="852" spans="1:20" x14ac:dyDescent="0.25">
      <c r="A852"/>
      <c r="B852"/>
      <c r="C852"/>
      <c r="D852"/>
      <c r="E852"/>
      <c r="F852"/>
      <c r="G852"/>
      <c r="H852"/>
      <c r="I852"/>
      <c r="J852"/>
      <c r="K852"/>
      <c r="L852"/>
      <c r="M852"/>
      <c r="N852"/>
      <c r="O852"/>
      <c r="P852"/>
      <c r="Q852"/>
      <c r="R852"/>
      <c r="S852"/>
      <c r="T852"/>
    </row>
    <row r="853" spans="1:20" x14ac:dyDescent="0.25">
      <c r="A853"/>
      <c r="B853"/>
      <c r="C853"/>
      <c r="D853"/>
      <c r="E853"/>
      <c r="F853"/>
      <c r="G853"/>
      <c r="H853"/>
      <c r="I853"/>
      <c r="J853"/>
      <c r="K853"/>
      <c r="L853"/>
      <c r="M853"/>
      <c r="N853"/>
      <c r="O853"/>
      <c r="P853"/>
      <c r="Q853"/>
      <c r="R853"/>
      <c r="S853"/>
      <c r="T853"/>
    </row>
    <row r="854" spans="1:20" x14ac:dyDescent="0.25">
      <c r="A854"/>
      <c r="B854"/>
      <c r="C854"/>
      <c r="D854"/>
      <c r="E854"/>
      <c r="F854"/>
      <c r="G854"/>
      <c r="H854"/>
      <c r="I854"/>
      <c r="J854"/>
      <c r="K854"/>
      <c r="L854"/>
      <c r="M854"/>
      <c r="N854"/>
      <c r="O854"/>
      <c r="P854"/>
      <c r="Q854"/>
      <c r="R854"/>
      <c r="S854"/>
      <c r="T854"/>
    </row>
    <row r="855" spans="1:20" x14ac:dyDescent="0.25">
      <c r="A855"/>
      <c r="B855"/>
      <c r="C855"/>
      <c r="D855"/>
      <c r="E855"/>
      <c r="F855"/>
      <c r="G855"/>
      <c r="H855"/>
      <c r="I855"/>
      <c r="J855"/>
      <c r="K855"/>
      <c r="L855"/>
      <c r="M855"/>
      <c r="N855"/>
      <c r="O855"/>
      <c r="P855"/>
      <c r="Q855"/>
      <c r="R855"/>
      <c r="S855"/>
      <c r="T855"/>
    </row>
    <row r="856" spans="1:20" x14ac:dyDescent="0.25">
      <c r="A856"/>
      <c r="B856"/>
      <c r="C856"/>
      <c r="D856"/>
      <c r="E856"/>
      <c r="F856"/>
      <c r="G856"/>
      <c r="H856"/>
      <c r="I856"/>
      <c r="J856"/>
      <c r="K856"/>
      <c r="L856"/>
      <c r="M856"/>
      <c r="N856"/>
      <c r="O856"/>
      <c r="P856"/>
      <c r="Q856"/>
      <c r="R856"/>
      <c r="S856"/>
      <c r="T856"/>
    </row>
    <row r="857" spans="1:20" x14ac:dyDescent="0.25">
      <c r="A857"/>
      <c r="B857"/>
      <c r="C857"/>
      <c r="D857"/>
      <c r="E857"/>
      <c r="F857"/>
      <c r="G857"/>
      <c r="H857"/>
      <c r="I857"/>
      <c r="J857"/>
      <c r="K857"/>
      <c r="L857"/>
      <c r="M857"/>
      <c r="N857"/>
      <c r="O857"/>
      <c r="P857"/>
      <c r="Q857"/>
      <c r="R857"/>
      <c r="S857"/>
      <c r="T857"/>
    </row>
    <row r="858" spans="1:20" x14ac:dyDescent="0.25">
      <c r="A858"/>
      <c r="B858"/>
      <c r="C858"/>
      <c r="D858"/>
      <c r="E858"/>
      <c r="F858"/>
      <c r="G858"/>
      <c r="H858"/>
      <c r="I858"/>
      <c r="J858"/>
      <c r="K858"/>
      <c r="L858"/>
      <c r="M858"/>
      <c r="N858"/>
      <c r="O858"/>
      <c r="P858"/>
      <c r="Q858"/>
      <c r="R858"/>
      <c r="S858"/>
      <c r="T858"/>
    </row>
    <row r="859" spans="1:20" x14ac:dyDescent="0.25">
      <c r="A859"/>
      <c r="B859"/>
      <c r="C859"/>
      <c r="D859"/>
      <c r="E859"/>
      <c r="F859"/>
      <c r="G859"/>
      <c r="H859"/>
      <c r="I859"/>
      <c r="J859"/>
      <c r="K859"/>
      <c r="L859"/>
      <c r="M859"/>
      <c r="N859"/>
      <c r="O859"/>
      <c r="P859"/>
      <c r="Q859"/>
      <c r="R859"/>
      <c r="S859"/>
      <c r="T859"/>
    </row>
    <row r="860" spans="1:20" x14ac:dyDescent="0.25">
      <c r="A860"/>
      <c r="B860"/>
      <c r="C860"/>
      <c r="D860"/>
      <c r="E860"/>
      <c r="F860"/>
      <c r="G860"/>
      <c r="H860"/>
      <c r="I860"/>
      <c r="J860"/>
      <c r="K860"/>
      <c r="L860"/>
      <c r="M860"/>
      <c r="N860"/>
      <c r="O860"/>
      <c r="P860"/>
      <c r="Q860"/>
      <c r="R860"/>
      <c r="S860"/>
      <c r="T860"/>
    </row>
    <row r="861" spans="1:20" x14ac:dyDescent="0.25">
      <c r="A861"/>
      <c r="B861"/>
      <c r="C861"/>
      <c r="D861"/>
      <c r="E861"/>
      <c r="F861"/>
      <c r="G861"/>
      <c r="H861"/>
      <c r="I861"/>
      <c r="J861"/>
      <c r="K861"/>
      <c r="L861"/>
      <c r="M861"/>
      <c r="N861"/>
      <c r="O861"/>
      <c r="P861"/>
      <c r="Q861"/>
      <c r="R861"/>
      <c r="S861"/>
      <c r="T861"/>
    </row>
    <row r="862" spans="1:20" x14ac:dyDescent="0.25">
      <c r="A862"/>
      <c r="B862"/>
      <c r="C862"/>
      <c r="D862"/>
      <c r="E862"/>
      <c r="F862"/>
      <c r="G862"/>
      <c r="H862"/>
      <c r="I862"/>
      <c r="J862"/>
      <c r="K862"/>
      <c r="L862"/>
      <c r="M862"/>
      <c r="N862"/>
      <c r="O862"/>
      <c r="P862"/>
      <c r="Q862"/>
      <c r="R862"/>
      <c r="S862"/>
      <c r="T862"/>
    </row>
    <row r="863" spans="1:20" x14ac:dyDescent="0.25">
      <c r="A863"/>
      <c r="B863"/>
      <c r="C863"/>
      <c r="D863"/>
      <c r="E863"/>
      <c r="F863"/>
      <c r="G863"/>
      <c r="H863"/>
      <c r="I863"/>
      <c r="J863"/>
      <c r="K863"/>
      <c r="L863"/>
      <c r="M863"/>
      <c r="N863"/>
      <c r="O863"/>
      <c r="P863"/>
      <c r="Q863"/>
      <c r="R863"/>
      <c r="S863"/>
      <c r="T863"/>
    </row>
    <row r="864" spans="1:20" x14ac:dyDescent="0.25">
      <c r="A864"/>
      <c r="B864"/>
      <c r="C864"/>
      <c r="D864"/>
      <c r="E864"/>
      <c r="F864"/>
      <c r="G864"/>
      <c r="H864"/>
      <c r="I864"/>
      <c r="J864"/>
      <c r="K864"/>
      <c r="L864"/>
      <c r="M864"/>
      <c r="N864"/>
      <c r="O864"/>
      <c r="P864"/>
      <c r="Q864"/>
      <c r="R864"/>
      <c r="S864"/>
      <c r="T864"/>
    </row>
    <row r="865" spans="1:20" x14ac:dyDescent="0.25">
      <c r="A865"/>
      <c r="B865"/>
      <c r="C865"/>
      <c r="D865"/>
      <c r="E865"/>
      <c r="F865"/>
      <c r="G865"/>
      <c r="H865"/>
      <c r="I865"/>
      <c r="J865"/>
      <c r="K865"/>
      <c r="L865"/>
      <c r="M865"/>
      <c r="N865"/>
      <c r="O865"/>
      <c r="P865"/>
      <c r="Q865"/>
      <c r="R865"/>
      <c r="S865"/>
      <c r="T865"/>
    </row>
    <row r="866" spans="1:20" x14ac:dyDescent="0.25">
      <c r="A866"/>
      <c r="B866"/>
      <c r="C866"/>
      <c r="D866"/>
      <c r="E866"/>
      <c r="F866"/>
      <c r="G866"/>
      <c r="H866"/>
      <c r="I866"/>
      <c r="J866"/>
      <c r="K866"/>
      <c r="L866"/>
      <c r="M866"/>
      <c r="N866"/>
      <c r="O866"/>
      <c r="P866"/>
      <c r="Q866"/>
      <c r="R866"/>
      <c r="S866"/>
      <c r="T866"/>
    </row>
    <row r="867" spans="1:20" x14ac:dyDescent="0.25">
      <c r="A867"/>
      <c r="B867"/>
      <c r="C867"/>
      <c r="D867"/>
      <c r="E867"/>
      <c r="F867"/>
      <c r="G867"/>
      <c r="H867"/>
      <c r="I867"/>
      <c r="J867"/>
      <c r="K867"/>
      <c r="L867"/>
      <c r="M867"/>
      <c r="N867"/>
      <c r="O867"/>
      <c r="P867"/>
      <c r="Q867"/>
      <c r="R867"/>
      <c r="S867"/>
      <c r="T867"/>
    </row>
    <row r="868" spans="1:20" x14ac:dyDescent="0.25">
      <c r="A868"/>
      <c r="B868"/>
      <c r="C868"/>
      <c r="D868"/>
      <c r="E868"/>
      <c r="F868"/>
      <c r="G868"/>
      <c r="H868"/>
      <c r="I868"/>
      <c r="J868"/>
      <c r="K868"/>
      <c r="L868"/>
      <c r="M868"/>
      <c r="N868"/>
      <c r="O868"/>
      <c r="P868"/>
      <c r="Q868"/>
      <c r="R868"/>
      <c r="S868"/>
      <c r="T868"/>
    </row>
    <row r="869" spans="1:20" x14ac:dyDescent="0.25">
      <c r="A869"/>
      <c r="B869"/>
      <c r="C869"/>
      <c r="D869"/>
      <c r="E869"/>
      <c r="F869"/>
      <c r="G869"/>
      <c r="H869"/>
      <c r="I869"/>
      <c r="J869"/>
      <c r="K869"/>
      <c r="L869"/>
      <c r="M869"/>
      <c r="N869"/>
      <c r="O869"/>
      <c r="P869"/>
      <c r="Q869"/>
      <c r="R869"/>
      <c r="S869"/>
      <c r="T869"/>
    </row>
    <row r="870" spans="1:20" x14ac:dyDescent="0.25">
      <c r="A870"/>
      <c r="B870"/>
      <c r="C870"/>
      <c r="D870"/>
      <c r="E870"/>
      <c r="F870"/>
      <c r="G870"/>
      <c r="H870"/>
      <c r="I870"/>
      <c r="J870"/>
      <c r="K870"/>
      <c r="L870"/>
      <c r="M870"/>
      <c r="N870"/>
      <c r="O870"/>
      <c r="P870"/>
      <c r="Q870"/>
      <c r="R870"/>
      <c r="S870"/>
      <c r="T870"/>
    </row>
    <row r="871" spans="1:20" x14ac:dyDescent="0.25">
      <c r="A871"/>
      <c r="B871"/>
      <c r="C871"/>
      <c r="D871"/>
      <c r="E871"/>
      <c r="F871"/>
      <c r="G871"/>
      <c r="H871"/>
      <c r="I871"/>
      <c r="J871"/>
      <c r="K871"/>
      <c r="L871"/>
      <c r="M871"/>
      <c r="N871"/>
      <c r="O871"/>
      <c r="P871"/>
      <c r="Q871"/>
      <c r="R871"/>
      <c r="S871"/>
      <c r="T871"/>
    </row>
    <row r="872" spans="1:20" x14ac:dyDescent="0.25">
      <c r="A872"/>
      <c r="B872"/>
      <c r="C872"/>
      <c r="D872"/>
      <c r="E872"/>
      <c r="F872"/>
      <c r="G872"/>
      <c r="H872"/>
      <c r="I872"/>
      <c r="J872"/>
      <c r="K872"/>
      <c r="L872"/>
      <c r="M872"/>
      <c r="N872"/>
      <c r="O872"/>
      <c r="P872"/>
      <c r="Q872"/>
      <c r="R872"/>
      <c r="S872"/>
      <c r="T872"/>
    </row>
    <row r="873" spans="1:20" x14ac:dyDescent="0.25">
      <c r="A873"/>
      <c r="B873"/>
      <c r="C873"/>
      <c r="D873"/>
      <c r="E873"/>
      <c r="F873"/>
      <c r="G873"/>
      <c r="H873"/>
      <c r="I873"/>
      <c r="J873"/>
      <c r="K873"/>
      <c r="L873"/>
      <c r="M873"/>
      <c r="N873"/>
      <c r="O873"/>
      <c r="P873"/>
      <c r="Q873"/>
      <c r="R873"/>
      <c r="S873"/>
      <c r="T873"/>
    </row>
    <row r="874" spans="1:20" x14ac:dyDescent="0.25">
      <c r="A874"/>
      <c r="B874"/>
      <c r="C874"/>
      <c r="D874"/>
      <c r="E874"/>
      <c r="F874"/>
      <c r="G874"/>
      <c r="H874"/>
      <c r="I874"/>
      <c r="J874"/>
      <c r="K874"/>
      <c r="L874"/>
      <c r="M874"/>
      <c r="N874"/>
      <c r="O874"/>
      <c r="P874"/>
      <c r="Q874"/>
      <c r="R874"/>
      <c r="S874"/>
      <c r="T874"/>
    </row>
    <row r="875" spans="1:20" x14ac:dyDescent="0.25">
      <c r="A875"/>
      <c r="B875"/>
      <c r="C875"/>
      <c r="D875"/>
      <c r="E875"/>
      <c r="F875"/>
      <c r="G875"/>
      <c r="H875"/>
      <c r="I875"/>
      <c r="J875"/>
      <c r="K875"/>
      <c r="L875"/>
      <c r="M875"/>
      <c r="N875"/>
      <c r="O875"/>
      <c r="P875"/>
      <c r="Q875"/>
      <c r="R875"/>
      <c r="S875"/>
      <c r="T875"/>
    </row>
    <row r="876" spans="1:20" x14ac:dyDescent="0.25">
      <c r="A876"/>
      <c r="B876"/>
      <c r="C876"/>
      <c r="D876"/>
      <c r="E876"/>
      <c r="F876"/>
      <c r="G876"/>
      <c r="H876"/>
      <c r="I876"/>
      <c r="J876"/>
      <c r="K876"/>
      <c r="L876"/>
      <c r="M876"/>
      <c r="N876"/>
      <c r="O876"/>
      <c r="P876"/>
      <c r="Q876"/>
      <c r="R876"/>
      <c r="S876"/>
      <c r="T876"/>
    </row>
    <row r="877" spans="1:20" x14ac:dyDescent="0.25">
      <c r="A877"/>
      <c r="B877"/>
      <c r="C877"/>
      <c r="D877"/>
      <c r="E877"/>
      <c r="F877"/>
      <c r="G877"/>
      <c r="H877"/>
      <c r="I877"/>
      <c r="J877"/>
      <c r="K877"/>
      <c r="L877"/>
      <c r="M877"/>
      <c r="N877"/>
      <c r="O877"/>
      <c r="P877"/>
      <c r="Q877"/>
      <c r="R877"/>
      <c r="S877"/>
      <c r="T877"/>
    </row>
    <row r="878" spans="1:20" x14ac:dyDescent="0.25">
      <c r="A878"/>
      <c r="B878"/>
      <c r="C878"/>
      <c r="D878"/>
      <c r="E878"/>
      <c r="F878"/>
      <c r="G878"/>
      <c r="H878"/>
      <c r="I878"/>
      <c r="J878"/>
      <c r="K878"/>
      <c r="L878"/>
      <c r="M878"/>
      <c r="N878"/>
      <c r="O878"/>
      <c r="P878"/>
      <c r="Q878"/>
      <c r="R878"/>
      <c r="S878"/>
      <c r="T878"/>
    </row>
    <row r="879" spans="1:20" x14ac:dyDescent="0.25">
      <c r="A879"/>
      <c r="B879"/>
      <c r="C879"/>
      <c r="D879"/>
      <c r="E879"/>
      <c r="F879"/>
      <c r="G879"/>
      <c r="H879"/>
      <c r="I879"/>
      <c r="J879"/>
      <c r="K879"/>
      <c r="L879"/>
      <c r="M879"/>
      <c r="N879"/>
      <c r="O879"/>
      <c r="P879"/>
      <c r="Q879"/>
      <c r="R879"/>
      <c r="S879"/>
      <c r="T879"/>
    </row>
    <row r="880" spans="1:20" x14ac:dyDescent="0.25">
      <c r="A880"/>
      <c r="B880"/>
      <c r="C880"/>
      <c r="D880"/>
      <c r="E880"/>
      <c r="F880"/>
      <c r="G880"/>
      <c r="H880"/>
      <c r="I880"/>
      <c r="J880"/>
      <c r="K880"/>
      <c r="L880"/>
      <c r="M880"/>
      <c r="N880"/>
      <c r="O880"/>
      <c r="P880"/>
      <c r="Q880"/>
      <c r="R880"/>
      <c r="S880"/>
      <c r="T880"/>
    </row>
    <row r="881" spans="1:20" x14ac:dyDescent="0.25">
      <c r="A881"/>
      <c r="B881"/>
      <c r="C881"/>
      <c r="D881"/>
      <c r="E881"/>
      <c r="F881"/>
      <c r="G881"/>
      <c r="H881"/>
      <c r="I881"/>
      <c r="J881"/>
      <c r="K881"/>
      <c r="L881"/>
      <c r="M881"/>
      <c r="N881"/>
      <c r="O881"/>
      <c r="P881"/>
      <c r="Q881"/>
      <c r="R881"/>
      <c r="S881"/>
      <c r="T881"/>
    </row>
    <row r="882" spans="1:20" x14ac:dyDescent="0.25">
      <c r="A882"/>
      <c r="B882"/>
      <c r="C882"/>
      <c r="D882"/>
      <c r="E882"/>
      <c r="F882"/>
      <c r="G882"/>
      <c r="H882"/>
      <c r="I882"/>
      <c r="J882"/>
      <c r="K882"/>
      <c r="L882"/>
      <c r="M882"/>
      <c r="N882"/>
      <c r="O882"/>
      <c r="P882"/>
      <c r="Q882"/>
      <c r="R882"/>
      <c r="S882"/>
      <c r="T882"/>
    </row>
    <row r="883" spans="1:20" x14ac:dyDescent="0.25">
      <c r="A883"/>
      <c r="B883"/>
      <c r="C883"/>
      <c r="D883"/>
      <c r="E883"/>
      <c r="F883"/>
      <c r="G883"/>
      <c r="H883"/>
      <c r="I883"/>
      <c r="J883"/>
      <c r="K883"/>
      <c r="L883"/>
      <c r="M883"/>
      <c r="N883"/>
      <c r="O883"/>
      <c r="P883"/>
      <c r="Q883"/>
      <c r="R883"/>
      <c r="S883"/>
      <c r="T883"/>
    </row>
    <row r="884" spans="1:20" x14ac:dyDescent="0.25">
      <c r="A884"/>
      <c r="B884"/>
      <c r="C884"/>
      <c r="D884"/>
      <c r="E884"/>
      <c r="F884"/>
      <c r="G884"/>
      <c r="H884"/>
      <c r="I884"/>
      <c r="J884"/>
      <c r="K884"/>
      <c r="L884"/>
      <c r="M884"/>
      <c r="N884"/>
      <c r="O884"/>
      <c r="P884"/>
      <c r="Q884"/>
      <c r="R884"/>
      <c r="S884"/>
      <c r="T884"/>
    </row>
    <row r="885" spans="1:20" x14ac:dyDescent="0.25">
      <c r="A885"/>
      <c r="B885"/>
      <c r="C885"/>
      <c r="D885"/>
      <c r="E885"/>
      <c r="F885"/>
      <c r="G885"/>
      <c r="H885"/>
      <c r="I885"/>
      <c r="J885"/>
      <c r="K885"/>
      <c r="L885"/>
      <c r="M885"/>
      <c r="N885"/>
      <c r="O885"/>
      <c r="P885"/>
      <c r="Q885"/>
      <c r="R885"/>
      <c r="S885"/>
      <c r="T885"/>
    </row>
    <row r="886" spans="1:20" x14ac:dyDescent="0.25">
      <c r="A886"/>
      <c r="B886"/>
      <c r="C886"/>
      <c r="D886"/>
      <c r="E886"/>
      <c r="F886"/>
      <c r="G886"/>
      <c r="H886"/>
      <c r="I886"/>
      <c r="J886"/>
      <c r="K886"/>
      <c r="L886"/>
      <c r="M886"/>
      <c r="N886"/>
      <c r="O886"/>
      <c r="P886"/>
      <c r="Q886"/>
      <c r="R886"/>
      <c r="S886"/>
      <c r="T886"/>
    </row>
    <row r="887" spans="1:20" x14ac:dyDescent="0.25">
      <c r="A887"/>
      <c r="B887"/>
      <c r="C887"/>
      <c r="D887"/>
      <c r="E887"/>
      <c r="F887"/>
      <c r="G887"/>
      <c r="H887"/>
      <c r="I887"/>
      <c r="J887"/>
      <c r="K887"/>
      <c r="L887"/>
      <c r="M887"/>
      <c r="N887"/>
      <c r="O887"/>
      <c r="P887"/>
      <c r="Q887"/>
      <c r="R887"/>
      <c r="S887"/>
      <c r="T887"/>
    </row>
    <row r="888" spans="1:20" x14ac:dyDescent="0.25">
      <c r="A888"/>
      <c r="B888"/>
      <c r="C888"/>
      <c r="D888"/>
      <c r="E888"/>
      <c r="F888"/>
      <c r="G888"/>
      <c r="H888"/>
      <c r="I888"/>
      <c r="J888"/>
      <c r="K888"/>
      <c r="L888"/>
      <c r="M888"/>
      <c r="N888"/>
      <c r="O888"/>
      <c r="P888"/>
      <c r="Q888"/>
      <c r="R888"/>
      <c r="S888"/>
      <c r="T888"/>
    </row>
    <row r="889" spans="1:20" x14ac:dyDescent="0.25">
      <c r="A889"/>
      <c r="B889"/>
      <c r="C889"/>
      <c r="D889"/>
      <c r="E889"/>
      <c r="F889"/>
      <c r="G889"/>
      <c r="H889"/>
      <c r="I889"/>
      <c r="J889"/>
      <c r="K889"/>
      <c r="L889"/>
      <c r="M889"/>
      <c r="N889"/>
      <c r="O889"/>
      <c r="P889"/>
      <c r="Q889"/>
      <c r="R889"/>
      <c r="S889"/>
      <c r="T889"/>
    </row>
    <row r="890" spans="1:20" x14ac:dyDescent="0.25">
      <c r="A890"/>
      <c r="B890"/>
      <c r="C890"/>
      <c r="D890"/>
      <c r="E890"/>
      <c r="F890"/>
      <c r="G890"/>
      <c r="H890"/>
      <c r="I890"/>
      <c r="J890"/>
      <c r="K890"/>
      <c r="L890"/>
      <c r="M890"/>
      <c r="N890"/>
      <c r="O890"/>
      <c r="P890"/>
      <c r="Q890"/>
      <c r="R890"/>
      <c r="S890"/>
      <c r="T890"/>
    </row>
    <row r="891" spans="1:20" x14ac:dyDescent="0.25">
      <c r="A891"/>
      <c r="B891"/>
      <c r="C891"/>
      <c r="D891"/>
      <c r="E891"/>
      <c r="F891"/>
      <c r="G891"/>
      <c r="H891"/>
      <c r="I891"/>
      <c r="J891"/>
      <c r="K891"/>
      <c r="L891"/>
      <c r="M891"/>
      <c r="N891"/>
      <c r="O891"/>
      <c r="P891"/>
      <c r="Q891"/>
      <c r="R891"/>
      <c r="S891"/>
      <c r="T891"/>
    </row>
    <row r="892" spans="1:20" x14ac:dyDescent="0.25">
      <c r="A892"/>
      <c r="B892"/>
      <c r="C892"/>
      <c r="D892"/>
      <c r="E892"/>
      <c r="F892"/>
      <c r="G892"/>
      <c r="H892"/>
      <c r="I892"/>
      <c r="J892"/>
      <c r="K892"/>
      <c r="L892"/>
      <c r="M892"/>
      <c r="N892"/>
      <c r="O892"/>
      <c r="P892"/>
      <c r="Q892"/>
      <c r="R892"/>
      <c r="S892"/>
      <c r="T892"/>
    </row>
    <row r="893" spans="1:20" x14ac:dyDescent="0.25">
      <c r="A893"/>
      <c r="B893"/>
      <c r="C893"/>
      <c r="D893"/>
      <c r="E893"/>
      <c r="F893"/>
      <c r="G893"/>
      <c r="H893"/>
      <c r="I893"/>
      <c r="J893"/>
      <c r="K893"/>
      <c r="L893"/>
      <c r="M893"/>
      <c r="N893"/>
      <c r="O893"/>
      <c r="P893"/>
      <c r="Q893"/>
      <c r="R893"/>
      <c r="S893"/>
      <c r="T893"/>
    </row>
    <row r="894" spans="1:20" x14ac:dyDescent="0.25">
      <c r="A894"/>
      <c r="B894"/>
      <c r="C894"/>
      <c r="D894"/>
      <c r="E894"/>
      <c r="F894"/>
      <c r="G894"/>
      <c r="H894"/>
      <c r="I894"/>
      <c r="J894"/>
      <c r="K894"/>
      <c r="L894"/>
      <c r="M894"/>
      <c r="N894"/>
      <c r="O894"/>
      <c r="P894"/>
      <c r="Q894"/>
      <c r="R894"/>
      <c r="S894"/>
      <c r="T894"/>
    </row>
    <row r="895" spans="1:20" x14ac:dyDescent="0.25">
      <c r="A895"/>
      <c r="B895"/>
      <c r="C895"/>
      <c r="D895"/>
      <c r="E895"/>
      <c r="F895"/>
      <c r="G895"/>
      <c r="H895"/>
      <c r="I895"/>
      <c r="J895"/>
      <c r="K895"/>
      <c r="L895"/>
      <c r="M895"/>
      <c r="N895"/>
      <c r="O895"/>
      <c r="P895"/>
      <c r="Q895"/>
      <c r="R895"/>
      <c r="S895"/>
      <c r="T895"/>
    </row>
    <row r="896" spans="1:20" x14ac:dyDescent="0.25">
      <c r="A896"/>
      <c r="B896"/>
      <c r="C896"/>
      <c r="D896"/>
      <c r="E896"/>
      <c r="F896"/>
      <c r="G896"/>
      <c r="H896"/>
      <c r="I896"/>
      <c r="J896"/>
      <c r="K896"/>
      <c r="L896"/>
      <c r="M896"/>
      <c r="N896"/>
      <c r="O896"/>
      <c r="P896"/>
      <c r="Q896"/>
      <c r="R896"/>
      <c r="S896"/>
      <c r="T896"/>
    </row>
    <row r="897" spans="1:20" x14ac:dyDescent="0.25">
      <c r="A897"/>
      <c r="B897"/>
      <c r="C897"/>
      <c r="D897"/>
      <c r="E897"/>
      <c r="F897"/>
      <c r="G897"/>
      <c r="H897"/>
      <c r="I897"/>
      <c r="J897"/>
      <c r="K897"/>
      <c r="L897"/>
      <c r="M897"/>
      <c r="N897"/>
      <c r="O897"/>
      <c r="P897"/>
      <c r="Q897"/>
      <c r="R897"/>
      <c r="S897"/>
      <c r="T897"/>
    </row>
    <row r="898" spans="1:20" x14ac:dyDescent="0.25">
      <c r="A898"/>
      <c r="B898"/>
      <c r="C898"/>
      <c r="D898"/>
      <c r="E898"/>
      <c r="F898"/>
      <c r="G898"/>
      <c r="H898"/>
      <c r="I898"/>
      <c r="J898"/>
      <c r="K898"/>
      <c r="L898"/>
      <c r="M898"/>
      <c r="N898"/>
      <c r="O898"/>
      <c r="P898"/>
      <c r="Q898"/>
      <c r="R898"/>
      <c r="S898"/>
      <c r="T898"/>
    </row>
    <row r="899" spans="1:20" x14ac:dyDescent="0.25">
      <c r="A899"/>
      <c r="B899"/>
      <c r="C899"/>
      <c r="D899"/>
      <c r="E899"/>
      <c r="F899"/>
      <c r="G899"/>
      <c r="H899"/>
      <c r="I899"/>
      <c r="J899"/>
      <c r="K899"/>
      <c r="L899"/>
      <c r="M899"/>
      <c r="N899"/>
      <c r="O899"/>
      <c r="P899"/>
      <c r="Q899"/>
      <c r="R899"/>
      <c r="S899"/>
      <c r="T899"/>
    </row>
    <row r="900" spans="1:20" x14ac:dyDescent="0.25">
      <c r="A900"/>
      <c r="B900"/>
      <c r="C900"/>
      <c r="D900"/>
      <c r="E900"/>
      <c r="F900"/>
      <c r="G900"/>
      <c r="H900"/>
      <c r="I900"/>
      <c r="J900"/>
      <c r="K900"/>
      <c r="L900"/>
      <c r="M900"/>
      <c r="N900"/>
      <c r="O900"/>
      <c r="P900"/>
      <c r="Q900"/>
      <c r="R900"/>
      <c r="S900"/>
      <c r="T900"/>
    </row>
    <row r="901" spans="1:20" x14ac:dyDescent="0.25">
      <c r="A901"/>
      <c r="B901"/>
      <c r="C901"/>
      <c r="D901"/>
      <c r="E901"/>
      <c r="F901"/>
      <c r="G901"/>
      <c r="H901"/>
      <c r="I901"/>
      <c r="J901"/>
      <c r="K901"/>
      <c r="L901"/>
      <c r="M901"/>
      <c r="N901"/>
      <c r="O901"/>
      <c r="P901"/>
      <c r="Q901"/>
      <c r="R901"/>
      <c r="S901"/>
      <c r="T901"/>
    </row>
    <row r="902" spans="1:20" x14ac:dyDescent="0.25">
      <c r="A902"/>
      <c r="B902"/>
      <c r="C902"/>
      <c r="D902"/>
      <c r="E902"/>
      <c r="F902"/>
      <c r="G902"/>
      <c r="H902"/>
      <c r="I902"/>
      <c r="J902"/>
      <c r="K902"/>
      <c r="L902"/>
      <c r="M902"/>
      <c r="N902"/>
      <c r="O902"/>
      <c r="P902"/>
      <c r="Q902"/>
      <c r="R902"/>
      <c r="S902"/>
      <c r="T902"/>
    </row>
    <row r="903" spans="1:20" x14ac:dyDescent="0.25">
      <c r="A903"/>
      <c r="B903"/>
      <c r="C903"/>
      <c r="D903"/>
      <c r="E903"/>
      <c r="F903"/>
      <c r="G903"/>
      <c r="H903"/>
      <c r="I903"/>
      <c r="J903"/>
      <c r="K903"/>
      <c r="L903"/>
      <c r="M903"/>
      <c r="N903"/>
      <c r="O903"/>
      <c r="P903"/>
      <c r="Q903"/>
      <c r="R903"/>
      <c r="S903"/>
      <c r="T903"/>
    </row>
    <row r="904" spans="1:20" x14ac:dyDescent="0.25">
      <c r="A904"/>
      <c r="B904"/>
      <c r="C904"/>
      <c r="D904"/>
      <c r="E904"/>
      <c r="F904"/>
      <c r="G904"/>
      <c r="H904"/>
      <c r="I904"/>
      <c r="J904"/>
      <c r="K904"/>
      <c r="L904"/>
      <c r="M904"/>
      <c r="N904"/>
      <c r="O904"/>
      <c r="P904"/>
      <c r="Q904"/>
      <c r="R904"/>
      <c r="S904"/>
      <c r="T904"/>
    </row>
    <row r="905" spans="1:20" x14ac:dyDescent="0.25">
      <c r="A905"/>
      <c r="B905"/>
      <c r="C905"/>
      <c r="D905"/>
      <c r="E905"/>
      <c r="F905"/>
      <c r="G905"/>
      <c r="H905"/>
      <c r="I905"/>
      <c r="J905"/>
      <c r="K905"/>
      <c r="L905"/>
      <c r="M905"/>
      <c r="N905"/>
      <c r="O905"/>
      <c r="P905"/>
      <c r="Q905"/>
      <c r="R905"/>
      <c r="S905"/>
      <c r="T905"/>
    </row>
    <row r="906" spans="1:20" x14ac:dyDescent="0.25">
      <c r="A906"/>
      <c r="B906"/>
      <c r="C906"/>
      <c r="D906"/>
      <c r="E906"/>
      <c r="F906"/>
      <c r="G906"/>
      <c r="H906"/>
      <c r="I906"/>
      <c r="J906"/>
      <c r="K906"/>
      <c r="L906"/>
      <c r="M906"/>
      <c r="N906"/>
      <c r="O906"/>
      <c r="P906"/>
      <c r="Q906"/>
      <c r="R906"/>
      <c r="S906"/>
      <c r="T906"/>
    </row>
    <row r="907" spans="1:20" x14ac:dyDescent="0.25">
      <c r="A907"/>
      <c r="B907"/>
      <c r="C907"/>
      <c r="D907"/>
      <c r="E907"/>
      <c r="F907"/>
      <c r="G907"/>
      <c r="H907"/>
      <c r="I907"/>
      <c r="J907"/>
      <c r="K907"/>
      <c r="L907"/>
      <c r="M907"/>
      <c r="N907"/>
      <c r="O907"/>
      <c r="P907"/>
      <c r="Q907"/>
      <c r="R907"/>
      <c r="S907"/>
      <c r="T907"/>
    </row>
    <row r="908" spans="1:20" x14ac:dyDescent="0.25">
      <c r="A908"/>
      <c r="B908"/>
      <c r="C908"/>
      <c r="D908"/>
      <c r="E908"/>
      <c r="F908"/>
      <c r="G908"/>
      <c r="H908"/>
      <c r="I908"/>
      <c r="J908"/>
      <c r="K908"/>
      <c r="L908"/>
      <c r="M908"/>
      <c r="N908"/>
      <c r="O908"/>
      <c r="P908"/>
      <c r="Q908"/>
      <c r="R908"/>
      <c r="S908"/>
      <c r="T908"/>
    </row>
    <row r="909" spans="1:20" x14ac:dyDescent="0.25">
      <c r="A909"/>
      <c r="B909"/>
      <c r="C909"/>
      <c r="D909"/>
      <c r="E909"/>
      <c r="F909"/>
      <c r="G909"/>
      <c r="H909"/>
      <c r="I909"/>
      <c r="J909"/>
      <c r="K909"/>
      <c r="L909"/>
      <c r="M909"/>
      <c r="N909"/>
      <c r="O909"/>
      <c r="P909"/>
      <c r="Q909"/>
      <c r="R909"/>
      <c r="S909"/>
      <c r="T909"/>
    </row>
    <row r="910" spans="1:20" x14ac:dyDescent="0.25">
      <c r="A910"/>
      <c r="B910"/>
      <c r="C910"/>
      <c r="D910"/>
      <c r="E910"/>
      <c r="F910"/>
      <c r="G910"/>
      <c r="H910"/>
      <c r="I910"/>
      <c r="J910"/>
      <c r="K910"/>
      <c r="L910"/>
      <c r="M910"/>
      <c r="N910"/>
      <c r="O910"/>
      <c r="P910"/>
      <c r="Q910"/>
      <c r="R910"/>
      <c r="S910"/>
      <c r="T910"/>
    </row>
    <row r="911" spans="1:20" x14ac:dyDescent="0.25">
      <c r="A911"/>
      <c r="B911"/>
      <c r="C911"/>
      <c r="D911"/>
      <c r="E911"/>
      <c r="F911"/>
      <c r="G911"/>
      <c r="H911"/>
      <c r="I911"/>
      <c r="J911"/>
      <c r="K911"/>
      <c r="L911"/>
      <c r="M911"/>
      <c r="N911"/>
      <c r="O911"/>
      <c r="P911"/>
      <c r="Q911"/>
      <c r="R911"/>
      <c r="S911"/>
      <c r="T911"/>
    </row>
    <row r="912" spans="1:20" x14ac:dyDescent="0.25">
      <c r="A912"/>
      <c r="B912"/>
      <c r="C912"/>
      <c r="D912"/>
      <c r="E912"/>
      <c r="F912"/>
      <c r="G912"/>
      <c r="H912"/>
      <c r="I912"/>
      <c r="J912"/>
      <c r="K912"/>
      <c r="L912"/>
      <c r="M912"/>
      <c r="N912"/>
      <c r="O912"/>
      <c r="P912"/>
      <c r="Q912"/>
      <c r="R912"/>
      <c r="S912"/>
      <c r="T912"/>
    </row>
    <row r="913" spans="1:20" x14ac:dyDescent="0.25">
      <c r="A913"/>
      <c r="B913"/>
      <c r="C913"/>
      <c r="D913"/>
      <c r="E913"/>
      <c r="F913"/>
      <c r="G913"/>
      <c r="H913"/>
      <c r="I913"/>
      <c r="J913"/>
      <c r="K913"/>
      <c r="L913"/>
      <c r="M913"/>
      <c r="N913"/>
      <c r="O913"/>
      <c r="P913"/>
      <c r="Q913"/>
      <c r="R913"/>
      <c r="S913"/>
      <c r="T913"/>
    </row>
    <row r="914" spans="1:20" x14ac:dyDescent="0.25">
      <c r="A914"/>
      <c r="B914"/>
      <c r="C914"/>
      <c r="D914"/>
      <c r="E914"/>
      <c r="F914"/>
      <c r="G914"/>
      <c r="H914"/>
      <c r="I914"/>
      <c r="J914"/>
      <c r="K914"/>
      <c r="L914"/>
      <c r="M914"/>
      <c r="N914"/>
      <c r="O914"/>
      <c r="P914"/>
      <c r="Q914"/>
      <c r="R914"/>
      <c r="S914"/>
      <c r="T914"/>
    </row>
    <row r="915" spans="1:20" x14ac:dyDescent="0.25">
      <c r="A915"/>
      <c r="B915"/>
      <c r="C915"/>
      <c r="D915"/>
      <c r="E915"/>
      <c r="F915"/>
      <c r="G915"/>
      <c r="H915"/>
      <c r="I915"/>
      <c r="J915"/>
      <c r="K915"/>
      <c r="L915"/>
      <c r="M915"/>
      <c r="N915"/>
      <c r="O915"/>
      <c r="P915"/>
      <c r="Q915"/>
      <c r="R915"/>
      <c r="S915"/>
      <c r="T915"/>
    </row>
    <row r="916" spans="1:20" x14ac:dyDescent="0.25">
      <c r="A916"/>
      <c r="B916"/>
      <c r="C916"/>
      <c r="D916"/>
      <c r="E916"/>
      <c r="F916"/>
      <c r="G916"/>
      <c r="H916"/>
      <c r="I916"/>
      <c r="J916"/>
      <c r="K916"/>
      <c r="L916"/>
      <c r="M916"/>
      <c r="N916"/>
      <c r="O916"/>
      <c r="P916"/>
      <c r="Q916"/>
      <c r="R916"/>
      <c r="S916"/>
      <c r="T916"/>
    </row>
    <row r="917" spans="1:20" x14ac:dyDescent="0.25">
      <c r="A917"/>
      <c r="B917"/>
      <c r="C917"/>
      <c r="D917"/>
      <c r="E917"/>
      <c r="F917"/>
      <c r="G917"/>
      <c r="H917"/>
      <c r="I917"/>
      <c r="J917"/>
      <c r="K917"/>
      <c r="L917"/>
      <c r="M917"/>
      <c r="N917"/>
      <c r="O917"/>
      <c r="P917"/>
      <c r="Q917"/>
      <c r="R917"/>
      <c r="S917"/>
      <c r="T917"/>
    </row>
    <row r="918" spans="1:20" x14ac:dyDescent="0.25">
      <c r="A918"/>
      <c r="B918"/>
      <c r="C918"/>
      <c r="D918"/>
      <c r="E918"/>
      <c r="F918"/>
      <c r="G918"/>
      <c r="H918"/>
      <c r="I918"/>
      <c r="J918"/>
      <c r="K918"/>
      <c r="L918"/>
      <c r="M918"/>
      <c r="N918"/>
      <c r="O918"/>
      <c r="P918"/>
      <c r="Q918"/>
      <c r="R918"/>
      <c r="S918"/>
      <c r="T918"/>
    </row>
    <row r="919" spans="1:20" x14ac:dyDescent="0.25">
      <c r="A919"/>
      <c r="B919"/>
      <c r="C919"/>
      <c r="D919"/>
      <c r="E919"/>
      <c r="F919"/>
      <c r="G919"/>
      <c r="H919"/>
      <c r="I919"/>
      <c r="J919"/>
      <c r="K919"/>
      <c r="L919"/>
      <c r="M919"/>
      <c r="N919"/>
      <c r="O919"/>
      <c r="P919"/>
      <c r="Q919"/>
      <c r="R919"/>
      <c r="S919"/>
      <c r="T919"/>
    </row>
    <row r="920" spans="1:20" x14ac:dyDescent="0.25">
      <c r="A920"/>
      <c r="B920"/>
      <c r="C920"/>
      <c r="D920"/>
      <c r="E920"/>
      <c r="F920"/>
      <c r="G920"/>
      <c r="H920"/>
      <c r="I920"/>
      <c r="J920"/>
      <c r="K920"/>
      <c r="L920"/>
      <c r="M920"/>
      <c r="N920"/>
      <c r="O920"/>
      <c r="P920"/>
      <c r="Q920"/>
      <c r="R920"/>
      <c r="S920"/>
      <c r="T920"/>
    </row>
    <row r="921" spans="1:20" x14ac:dyDescent="0.25">
      <c r="A921"/>
      <c r="B921"/>
      <c r="C921"/>
      <c r="D921"/>
      <c r="E921"/>
      <c r="F921"/>
      <c r="G921"/>
      <c r="H921"/>
      <c r="I921"/>
      <c r="J921"/>
      <c r="K921"/>
      <c r="L921"/>
      <c r="M921"/>
      <c r="N921"/>
      <c r="O921"/>
      <c r="P921"/>
      <c r="Q921"/>
      <c r="R921"/>
      <c r="S921"/>
      <c r="T921"/>
    </row>
    <row r="922" spans="1:20" x14ac:dyDescent="0.25">
      <c r="A922"/>
      <c r="B922"/>
      <c r="C922"/>
      <c r="D922"/>
      <c r="E922"/>
      <c r="F922"/>
      <c r="G922"/>
      <c r="H922"/>
      <c r="I922"/>
      <c r="J922"/>
      <c r="K922"/>
      <c r="L922"/>
      <c r="M922"/>
      <c r="N922"/>
      <c r="O922"/>
      <c r="P922"/>
      <c r="Q922"/>
      <c r="R922"/>
      <c r="S922"/>
      <c r="T922"/>
    </row>
    <row r="923" spans="1:20" x14ac:dyDescent="0.25">
      <c r="A923"/>
      <c r="B923"/>
      <c r="C923"/>
      <c r="D923"/>
      <c r="E923"/>
      <c r="F923"/>
      <c r="G923"/>
      <c r="H923"/>
      <c r="I923"/>
      <c r="J923"/>
      <c r="K923"/>
      <c r="L923"/>
      <c r="M923"/>
      <c r="N923"/>
      <c r="O923"/>
      <c r="P923"/>
      <c r="Q923"/>
      <c r="R923"/>
      <c r="S923"/>
      <c r="T923"/>
    </row>
    <row r="924" spans="1:20" x14ac:dyDescent="0.25">
      <c r="A924"/>
      <c r="B924"/>
      <c r="C924"/>
      <c r="D924"/>
      <c r="E924"/>
      <c r="F924"/>
      <c r="G924"/>
      <c r="H924"/>
      <c r="I924"/>
      <c r="J924"/>
      <c r="K924"/>
      <c r="L924"/>
      <c r="M924"/>
      <c r="N924"/>
      <c r="O924"/>
      <c r="P924"/>
      <c r="Q924"/>
      <c r="R924"/>
      <c r="S924"/>
      <c r="T924"/>
    </row>
    <row r="925" spans="1:20" x14ac:dyDescent="0.25">
      <c r="A925"/>
      <c r="B925"/>
      <c r="C925"/>
      <c r="D925"/>
      <c r="E925"/>
      <c r="F925"/>
      <c r="G925"/>
      <c r="H925"/>
      <c r="I925"/>
      <c r="J925"/>
      <c r="K925"/>
      <c r="L925"/>
      <c r="M925"/>
      <c r="N925"/>
      <c r="O925"/>
      <c r="P925"/>
      <c r="Q925"/>
      <c r="R925"/>
      <c r="S925"/>
      <c r="T925"/>
    </row>
    <row r="926" spans="1:20" x14ac:dyDescent="0.25">
      <c r="A926"/>
      <c r="B926"/>
      <c r="C926"/>
      <c r="D926"/>
      <c r="E926"/>
      <c r="F926"/>
      <c r="G926"/>
      <c r="H926"/>
      <c r="I926"/>
      <c r="J926"/>
      <c r="K926"/>
      <c r="L926"/>
      <c r="M926"/>
      <c r="N926"/>
      <c r="O926"/>
      <c r="P926"/>
      <c r="Q926"/>
      <c r="R926"/>
      <c r="S926"/>
      <c r="T926"/>
    </row>
    <row r="927" spans="1:20" x14ac:dyDescent="0.25">
      <c r="A927"/>
      <c r="B927"/>
      <c r="C927"/>
      <c r="D927"/>
      <c r="E927"/>
      <c r="F927"/>
      <c r="G927"/>
      <c r="H927"/>
      <c r="I927"/>
      <c r="J927"/>
      <c r="K927"/>
      <c r="L927"/>
      <c r="M927"/>
      <c r="N927"/>
      <c r="O927"/>
      <c r="P927"/>
      <c r="Q927"/>
      <c r="R927"/>
      <c r="S927"/>
      <c r="T927"/>
    </row>
    <row r="928" spans="1:20" x14ac:dyDescent="0.25">
      <c r="A928"/>
      <c r="B928"/>
      <c r="C928"/>
      <c r="D928"/>
      <c r="E928"/>
      <c r="F928"/>
      <c r="G928"/>
      <c r="H928"/>
      <c r="I928"/>
      <c r="J928"/>
      <c r="K928"/>
      <c r="L928"/>
      <c r="M928"/>
      <c r="N928"/>
      <c r="O928"/>
      <c r="P928"/>
      <c r="Q928"/>
      <c r="R928"/>
      <c r="S928"/>
      <c r="T928"/>
    </row>
    <row r="929" spans="1:20" x14ac:dyDescent="0.25">
      <c r="A929"/>
      <c r="B929"/>
      <c r="C929"/>
      <c r="D929"/>
      <c r="E929"/>
      <c r="F929"/>
      <c r="G929"/>
      <c r="H929"/>
      <c r="I929"/>
      <c r="J929"/>
      <c r="K929"/>
      <c r="L929"/>
      <c r="M929"/>
      <c r="N929"/>
      <c r="O929"/>
      <c r="P929"/>
      <c r="Q929"/>
      <c r="R929"/>
      <c r="S929"/>
      <c r="T929"/>
    </row>
    <row r="930" spans="1:20" x14ac:dyDescent="0.25">
      <c r="A930"/>
      <c r="B930"/>
      <c r="C930"/>
      <c r="D930"/>
      <c r="E930"/>
      <c r="F930"/>
      <c r="G930"/>
      <c r="H930"/>
      <c r="I930"/>
      <c r="J930"/>
      <c r="K930"/>
      <c r="L930"/>
      <c r="M930"/>
      <c r="N930"/>
      <c r="O930"/>
      <c r="P930"/>
      <c r="Q930"/>
      <c r="R930"/>
      <c r="S930"/>
      <c r="T930"/>
    </row>
    <row r="931" spans="1:20" x14ac:dyDescent="0.25">
      <c r="A931"/>
      <c r="B931"/>
      <c r="C931"/>
      <c r="D931"/>
      <c r="E931"/>
      <c r="F931"/>
      <c r="G931"/>
      <c r="H931"/>
      <c r="I931"/>
      <c r="J931"/>
      <c r="K931"/>
      <c r="L931"/>
      <c r="M931"/>
      <c r="N931"/>
      <c r="O931"/>
      <c r="P931"/>
      <c r="Q931"/>
      <c r="R931"/>
      <c r="S931"/>
      <c r="T931"/>
    </row>
    <row r="932" spans="1:20" x14ac:dyDescent="0.25">
      <c r="A932"/>
      <c r="B932"/>
      <c r="C932"/>
      <c r="D932"/>
      <c r="E932"/>
      <c r="F932"/>
      <c r="G932"/>
      <c r="H932"/>
      <c r="I932"/>
      <c r="J932"/>
      <c r="K932"/>
      <c r="L932"/>
      <c r="M932"/>
      <c r="N932"/>
      <c r="O932"/>
      <c r="P932"/>
      <c r="Q932"/>
      <c r="R932"/>
      <c r="S932"/>
      <c r="T932"/>
    </row>
    <row r="933" spans="1:20" x14ac:dyDescent="0.25">
      <c r="A933"/>
      <c r="B933"/>
      <c r="C933"/>
      <c r="D933"/>
      <c r="E933"/>
      <c r="F933"/>
      <c r="G933"/>
      <c r="H933"/>
      <c r="I933"/>
      <c r="J933"/>
      <c r="K933"/>
      <c r="L933"/>
      <c r="M933"/>
      <c r="N933"/>
      <c r="O933"/>
      <c r="P933"/>
      <c r="Q933"/>
      <c r="R933"/>
      <c r="S933"/>
      <c r="T933"/>
    </row>
    <row r="934" spans="1:20" x14ac:dyDescent="0.25">
      <c r="A934"/>
      <c r="B934"/>
      <c r="C934"/>
      <c r="D934"/>
      <c r="E934"/>
      <c r="F934"/>
      <c r="G934"/>
      <c r="H934"/>
      <c r="I934"/>
      <c r="J934"/>
      <c r="K934"/>
      <c r="L934"/>
      <c r="M934"/>
      <c r="N934"/>
      <c r="O934"/>
      <c r="P934"/>
      <c r="Q934"/>
      <c r="R934"/>
      <c r="S934"/>
      <c r="T934"/>
    </row>
    <row r="935" spans="1:20" x14ac:dyDescent="0.25">
      <c r="A935"/>
      <c r="B935"/>
      <c r="C935"/>
      <c r="D935"/>
      <c r="E935"/>
      <c r="F935"/>
      <c r="G935"/>
      <c r="H935"/>
      <c r="I935"/>
      <c r="J935"/>
      <c r="K935"/>
      <c r="L935"/>
      <c r="M935"/>
      <c r="N935"/>
      <c r="O935"/>
      <c r="P935"/>
      <c r="Q935"/>
      <c r="R935"/>
      <c r="S935"/>
      <c r="T935"/>
    </row>
    <row r="936" spans="1:20" x14ac:dyDescent="0.25">
      <c r="A936"/>
      <c r="B936"/>
      <c r="C936"/>
      <c r="D936"/>
      <c r="E936"/>
      <c r="F936"/>
      <c r="G936"/>
      <c r="H936"/>
      <c r="I936"/>
      <c r="J936"/>
      <c r="K936"/>
      <c r="L936"/>
      <c r="M936"/>
      <c r="N936"/>
      <c r="O936"/>
      <c r="P936"/>
      <c r="Q936"/>
      <c r="R936"/>
      <c r="S936"/>
      <c r="T936"/>
    </row>
    <row r="937" spans="1:20" x14ac:dyDescent="0.25">
      <c r="A937"/>
      <c r="B937"/>
      <c r="C937"/>
      <c r="D937"/>
      <c r="E937"/>
      <c r="F937"/>
      <c r="G937"/>
      <c r="H937"/>
      <c r="I937"/>
      <c r="J937"/>
      <c r="K937"/>
      <c r="L937"/>
      <c r="M937"/>
      <c r="N937"/>
      <c r="O937"/>
      <c r="P937"/>
      <c r="Q937"/>
      <c r="R937"/>
      <c r="S937"/>
      <c r="T937"/>
    </row>
    <row r="938" spans="1:20" x14ac:dyDescent="0.25">
      <c r="A938"/>
      <c r="B938"/>
      <c r="C938"/>
      <c r="D938"/>
      <c r="E938"/>
      <c r="F938"/>
      <c r="G938"/>
      <c r="H938"/>
      <c r="I938"/>
      <c r="J938"/>
      <c r="K938"/>
      <c r="L938"/>
      <c r="M938"/>
      <c r="N938"/>
      <c r="O938"/>
      <c r="P938"/>
      <c r="Q938"/>
      <c r="R938"/>
      <c r="S938"/>
      <c r="T938"/>
    </row>
    <row r="939" spans="1:20" x14ac:dyDescent="0.25">
      <c r="A939"/>
      <c r="B939"/>
      <c r="C939"/>
      <c r="D939"/>
      <c r="E939"/>
      <c r="F939"/>
      <c r="G939"/>
      <c r="H939"/>
      <c r="I939"/>
      <c r="J939"/>
      <c r="K939"/>
      <c r="L939"/>
      <c r="M939"/>
      <c r="N939"/>
      <c r="O939"/>
      <c r="P939"/>
      <c r="Q939"/>
      <c r="R939"/>
      <c r="S939"/>
      <c r="T939"/>
    </row>
    <row r="940" spans="1:20" x14ac:dyDescent="0.25">
      <c r="A940"/>
      <c r="B940"/>
      <c r="C940"/>
      <c r="D940"/>
      <c r="E940"/>
      <c r="F940"/>
      <c r="G940"/>
      <c r="H940"/>
      <c r="I940"/>
      <c r="J940"/>
      <c r="K940"/>
      <c r="L940"/>
      <c r="M940"/>
      <c r="N940"/>
      <c r="O940"/>
      <c r="P940"/>
      <c r="Q940"/>
      <c r="R940"/>
      <c r="S940"/>
      <c r="T940"/>
    </row>
    <row r="941" spans="1:20" x14ac:dyDescent="0.25">
      <c r="A941"/>
      <c r="B941"/>
      <c r="C941"/>
      <c r="D941"/>
      <c r="E941"/>
      <c r="F941"/>
      <c r="G941"/>
      <c r="H941"/>
      <c r="I941"/>
      <c r="J941"/>
      <c r="K941"/>
      <c r="L941"/>
      <c r="M941"/>
      <c r="N941"/>
      <c r="O941"/>
      <c r="P941"/>
      <c r="Q941"/>
      <c r="R941"/>
      <c r="S941"/>
      <c r="T941"/>
    </row>
    <row r="942" spans="1:20" x14ac:dyDescent="0.25">
      <c r="A942"/>
      <c r="B942"/>
      <c r="C942"/>
      <c r="D942"/>
      <c r="E942"/>
      <c r="F942"/>
      <c r="G942"/>
      <c r="H942"/>
      <c r="I942"/>
      <c r="J942"/>
      <c r="K942"/>
      <c r="L942"/>
      <c r="M942"/>
      <c r="N942"/>
      <c r="O942"/>
      <c r="P942"/>
      <c r="Q942"/>
      <c r="R942"/>
      <c r="S942"/>
      <c r="T942"/>
    </row>
    <row r="943" spans="1:20" x14ac:dyDescent="0.25">
      <c r="A943"/>
      <c r="B943"/>
      <c r="C943"/>
      <c r="D943"/>
      <c r="E943"/>
      <c r="F943"/>
      <c r="G943"/>
      <c r="H943"/>
      <c r="I943"/>
      <c r="J943"/>
      <c r="K943"/>
      <c r="L943"/>
      <c r="M943"/>
      <c r="N943"/>
      <c r="O943"/>
      <c r="P943"/>
      <c r="Q943"/>
      <c r="R943"/>
      <c r="S943"/>
      <c r="T943"/>
    </row>
    <row r="944" spans="1:20" x14ac:dyDescent="0.25">
      <c r="A944"/>
      <c r="B944"/>
      <c r="C944"/>
      <c r="D944"/>
      <c r="E944"/>
      <c r="F944"/>
      <c r="G944"/>
      <c r="H944"/>
      <c r="I944"/>
      <c r="J944"/>
      <c r="K944"/>
      <c r="L944"/>
      <c r="M944"/>
      <c r="N944"/>
      <c r="O944"/>
      <c r="P944"/>
      <c r="Q944"/>
      <c r="R944"/>
      <c r="S944"/>
      <c r="T944"/>
    </row>
    <row r="945" spans="1:20" x14ac:dyDescent="0.25">
      <c r="A945"/>
      <c r="B945"/>
      <c r="C945"/>
      <c r="D945"/>
      <c r="E945"/>
      <c r="F945"/>
      <c r="G945"/>
      <c r="H945"/>
      <c r="I945"/>
      <c r="J945"/>
      <c r="K945"/>
      <c r="L945"/>
      <c r="M945"/>
      <c r="N945"/>
      <c r="O945"/>
      <c r="P945"/>
      <c r="Q945"/>
      <c r="R945"/>
      <c r="S945"/>
      <c r="T945"/>
    </row>
    <row r="946" spans="1:20" x14ac:dyDescent="0.25">
      <c r="A946"/>
      <c r="B946"/>
      <c r="C946"/>
      <c r="D946"/>
      <c r="E946"/>
      <c r="F946"/>
      <c r="G946"/>
      <c r="H946"/>
      <c r="I946"/>
      <c r="J946"/>
      <c r="K946"/>
      <c r="L946"/>
      <c r="M946"/>
      <c r="N946"/>
      <c r="O946"/>
      <c r="P946"/>
      <c r="Q946"/>
      <c r="R946"/>
      <c r="S946"/>
      <c r="T946"/>
    </row>
    <row r="947" spans="1:20" x14ac:dyDescent="0.25">
      <c r="A947"/>
      <c r="B947"/>
      <c r="C947"/>
      <c r="D947"/>
      <c r="E947"/>
      <c r="F947"/>
      <c r="G947"/>
      <c r="H947"/>
      <c r="I947"/>
      <c r="J947"/>
      <c r="K947"/>
      <c r="L947"/>
      <c r="M947"/>
      <c r="N947"/>
      <c r="O947"/>
      <c r="P947"/>
      <c r="Q947"/>
      <c r="R947"/>
      <c r="S947"/>
      <c r="T947"/>
    </row>
    <row r="948" spans="1:20" x14ac:dyDescent="0.25">
      <c r="A948"/>
      <c r="B948"/>
      <c r="C948"/>
      <c r="D948"/>
      <c r="E948"/>
      <c r="F948"/>
      <c r="G948"/>
      <c r="H948"/>
      <c r="I948"/>
      <c r="J948"/>
      <c r="K948"/>
      <c r="L948"/>
      <c r="M948"/>
      <c r="N948"/>
      <c r="O948"/>
      <c r="P948"/>
      <c r="Q948"/>
      <c r="R948"/>
      <c r="S948"/>
      <c r="T948"/>
    </row>
    <row r="949" spans="1:20" x14ac:dyDescent="0.25">
      <c r="A949"/>
      <c r="B949"/>
      <c r="C949"/>
      <c r="D949"/>
      <c r="E949"/>
      <c r="F949"/>
      <c r="G949"/>
      <c r="H949"/>
      <c r="I949"/>
      <c r="J949"/>
      <c r="K949"/>
      <c r="L949"/>
      <c r="M949"/>
      <c r="N949"/>
      <c r="O949"/>
      <c r="P949"/>
      <c r="Q949"/>
      <c r="R949"/>
      <c r="S949"/>
      <c r="T949"/>
    </row>
    <row r="950" spans="1:20" x14ac:dyDescent="0.25">
      <c r="A950"/>
      <c r="B950"/>
      <c r="C950"/>
      <c r="D950"/>
      <c r="E950"/>
      <c r="F950"/>
      <c r="G950"/>
      <c r="H950"/>
      <c r="I950"/>
      <c r="J950"/>
      <c r="K950"/>
      <c r="L950"/>
      <c r="M950"/>
      <c r="N950"/>
      <c r="O950"/>
      <c r="P950"/>
      <c r="Q950"/>
      <c r="R950"/>
      <c r="S950"/>
      <c r="T950"/>
    </row>
    <row r="951" spans="1:20" x14ac:dyDescent="0.25">
      <c r="A951"/>
      <c r="B951"/>
      <c r="C951"/>
      <c r="D951"/>
      <c r="E951"/>
      <c r="F951"/>
      <c r="G951"/>
      <c r="H951"/>
      <c r="I951"/>
      <c r="J951"/>
      <c r="K951"/>
      <c r="L951"/>
      <c r="M951"/>
      <c r="N951"/>
      <c r="O951"/>
      <c r="P951"/>
      <c r="Q951"/>
      <c r="R951"/>
      <c r="S951"/>
      <c r="T951"/>
    </row>
    <row r="952" spans="1:20" x14ac:dyDescent="0.25">
      <c r="A952"/>
      <c r="B952"/>
      <c r="C952"/>
      <c r="D952"/>
      <c r="E952"/>
      <c r="F952"/>
      <c r="G952"/>
      <c r="H952"/>
      <c r="I952"/>
      <c r="J952"/>
      <c r="K952"/>
      <c r="L952"/>
      <c r="M952"/>
      <c r="N952"/>
      <c r="O952"/>
      <c r="P952"/>
      <c r="Q952"/>
      <c r="R952"/>
      <c r="S952"/>
      <c r="T952"/>
    </row>
    <row r="953" spans="1:20" x14ac:dyDescent="0.25">
      <c r="A953"/>
      <c r="B953"/>
      <c r="C953"/>
      <c r="D953"/>
      <c r="E953"/>
      <c r="F953"/>
      <c r="G953"/>
      <c r="H953"/>
      <c r="I953"/>
      <c r="J953"/>
      <c r="K953"/>
      <c r="L953"/>
      <c r="M953"/>
      <c r="N953"/>
      <c r="O953"/>
      <c r="P953"/>
      <c r="Q953"/>
      <c r="R953"/>
      <c r="S953"/>
      <c r="T953"/>
    </row>
    <row r="954" spans="1:20" x14ac:dyDescent="0.25">
      <c r="A954"/>
      <c r="B954"/>
      <c r="C954"/>
      <c r="D954"/>
      <c r="E954"/>
      <c r="F954"/>
      <c r="G954"/>
      <c r="H954"/>
      <c r="I954"/>
      <c r="J954"/>
      <c r="K954"/>
      <c r="L954"/>
      <c r="M954"/>
      <c r="N954"/>
      <c r="O954"/>
      <c r="P954"/>
      <c r="Q954"/>
      <c r="R954"/>
      <c r="S954"/>
      <c r="T954"/>
    </row>
    <row r="955" spans="1:20" x14ac:dyDescent="0.25">
      <c r="A955"/>
      <c r="B955"/>
      <c r="C955"/>
      <c r="D955"/>
      <c r="E955"/>
      <c r="F955"/>
      <c r="G955"/>
      <c r="H955"/>
      <c r="I955"/>
      <c r="J955"/>
      <c r="K955"/>
      <c r="L955"/>
      <c r="M955"/>
      <c r="N955"/>
      <c r="O955"/>
      <c r="P955"/>
      <c r="Q955"/>
      <c r="R955"/>
      <c r="S955"/>
      <c r="T955"/>
    </row>
    <row r="956" spans="1:20" x14ac:dyDescent="0.25">
      <c r="A956"/>
      <c r="B956"/>
      <c r="C956"/>
      <c r="D956"/>
      <c r="E956"/>
      <c r="F956"/>
      <c r="G956"/>
      <c r="H956"/>
      <c r="I956"/>
      <c r="J956"/>
      <c r="K956"/>
      <c r="L956"/>
      <c r="M956"/>
      <c r="N956"/>
      <c r="O956"/>
      <c r="P956"/>
      <c r="Q956"/>
      <c r="R956"/>
      <c r="S956"/>
      <c r="T956"/>
    </row>
    <row r="957" spans="1:20" x14ac:dyDescent="0.25">
      <c r="A957"/>
      <c r="B957"/>
      <c r="C957"/>
      <c r="D957"/>
      <c r="E957"/>
      <c r="F957"/>
      <c r="G957"/>
      <c r="H957"/>
      <c r="I957"/>
      <c r="J957"/>
      <c r="K957"/>
      <c r="L957"/>
      <c r="M957"/>
      <c r="N957"/>
      <c r="O957"/>
      <c r="P957"/>
      <c r="Q957"/>
      <c r="R957"/>
      <c r="S957"/>
      <c r="T957"/>
    </row>
    <row r="958" spans="1:20" x14ac:dyDescent="0.25">
      <c r="A958"/>
      <c r="B958"/>
      <c r="C958"/>
      <c r="D958"/>
      <c r="E958"/>
      <c r="F958"/>
      <c r="G958"/>
      <c r="H958"/>
      <c r="I958"/>
      <c r="J958"/>
      <c r="K958"/>
      <c r="L958"/>
      <c r="M958"/>
      <c r="N958"/>
      <c r="O958"/>
      <c r="P958"/>
      <c r="Q958"/>
      <c r="R958"/>
      <c r="S958"/>
      <c r="T958"/>
    </row>
    <row r="959" spans="1:20" x14ac:dyDescent="0.25">
      <c r="A959"/>
      <c r="B959"/>
      <c r="C959"/>
      <c r="D959"/>
      <c r="E959"/>
      <c r="F959"/>
      <c r="G959"/>
      <c r="H959"/>
      <c r="I959"/>
      <c r="J959"/>
      <c r="K959"/>
      <c r="L959"/>
      <c r="M959"/>
      <c r="N959"/>
      <c r="O959"/>
      <c r="P959"/>
      <c r="Q959"/>
      <c r="R959"/>
      <c r="S959"/>
      <c r="T959"/>
    </row>
    <row r="960" spans="1:20" x14ac:dyDescent="0.25">
      <c r="A960"/>
      <c r="B960"/>
      <c r="C960"/>
      <c r="D960"/>
      <c r="E960"/>
      <c r="F960"/>
      <c r="G960"/>
      <c r="H960"/>
      <c r="I960"/>
      <c r="J960"/>
      <c r="K960"/>
      <c r="L960"/>
      <c r="M960"/>
      <c r="N960"/>
      <c r="O960"/>
      <c r="P960"/>
      <c r="Q960"/>
      <c r="R960"/>
      <c r="S960"/>
      <c r="T960"/>
    </row>
    <row r="961" spans="1:20" x14ac:dyDescent="0.25">
      <c r="A961"/>
      <c r="B961"/>
      <c r="C961"/>
      <c r="D961"/>
      <c r="E961"/>
      <c r="F961"/>
      <c r="G961"/>
      <c r="H961"/>
      <c r="I961"/>
      <c r="J961"/>
      <c r="K961"/>
      <c r="L961"/>
      <c r="M961"/>
      <c r="N961"/>
      <c r="O961"/>
      <c r="P961"/>
      <c r="Q961"/>
      <c r="R961"/>
      <c r="S961"/>
      <c r="T961"/>
    </row>
    <row r="962" spans="1:20" x14ac:dyDescent="0.25">
      <c r="A962"/>
      <c r="B962"/>
      <c r="C962"/>
      <c r="D962"/>
      <c r="E962"/>
      <c r="F962"/>
      <c r="G962"/>
      <c r="H962"/>
      <c r="I962"/>
      <c r="J962"/>
      <c r="K962"/>
      <c r="L962"/>
      <c r="M962"/>
      <c r="N962"/>
      <c r="O962"/>
      <c r="P962"/>
      <c r="Q962"/>
      <c r="R962"/>
      <c r="S962"/>
      <c r="T962"/>
    </row>
    <row r="963" spans="1:20" x14ac:dyDescent="0.25">
      <c r="A963"/>
      <c r="B963"/>
      <c r="C963"/>
      <c r="D963"/>
      <c r="E963"/>
      <c r="F963"/>
      <c r="G963"/>
      <c r="H963"/>
      <c r="I963"/>
      <c r="J963"/>
      <c r="K963"/>
      <c r="L963"/>
      <c r="M963"/>
      <c r="N963"/>
      <c r="O963"/>
      <c r="P963"/>
      <c r="Q963"/>
      <c r="R963"/>
      <c r="S963"/>
      <c r="T963"/>
    </row>
    <row r="964" spans="1:20" x14ac:dyDescent="0.25">
      <c r="A964"/>
      <c r="B964"/>
      <c r="C964"/>
      <c r="D964"/>
      <c r="E964"/>
      <c r="F964"/>
      <c r="G964"/>
      <c r="H964"/>
      <c r="I964"/>
      <c r="J964"/>
      <c r="K964"/>
      <c r="L964"/>
      <c r="M964"/>
      <c r="N964"/>
      <c r="O964"/>
      <c r="P964"/>
      <c r="Q964"/>
      <c r="R964"/>
      <c r="S964"/>
      <c r="T964"/>
    </row>
    <row r="965" spans="1:20" x14ac:dyDescent="0.25">
      <c r="A965"/>
      <c r="B965"/>
      <c r="C965"/>
      <c r="D965"/>
      <c r="E965"/>
      <c r="F965"/>
      <c r="G965"/>
      <c r="H965"/>
      <c r="I965"/>
      <c r="J965"/>
      <c r="K965"/>
      <c r="L965"/>
      <c r="M965"/>
      <c r="N965"/>
      <c r="O965"/>
      <c r="P965"/>
      <c r="Q965"/>
      <c r="R965"/>
      <c r="S965"/>
      <c r="T965"/>
    </row>
    <row r="966" spans="1:20" x14ac:dyDescent="0.25">
      <c r="A966"/>
      <c r="B966"/>
      <c r="C966"/>
      <c r="D966"/>
      <c r="E966"/>
      <c r="F966"/>
      <c r="G966"/>
      <c r="H966"/>
      <c r="I966"/>
      <c r="J966"/>
      <c r="K966"/>
      <c r="L966"/>
      <c r="M966"/>
      <c r="N966"/>
      <c r="O966"/>
      <c r="P966"/>
      <c r="Q966"/>
      <c r="R966"/>
      <c r="S966"/>
      <c r="T966"/>
    </row>
    <row r="967" spans="1:20" x14ac:dyDescent="0.25">
      <c r="A967"/>
      <c r="B967"/>
      <c r="C967"/>
      <c r="D967"/>
      <c r="E967"/>
      <c r="F967"/>
      <c r="G967"/>
      <c r="H967"/>
      <c r="I967"/>
      <c r="J967"/>
      <c r="K967"/>
      <c r="L967"/>
      <c r="M967"/>
      <c r="N967"/>
      <c r="O967"/>
      <c r="P967"/>
      <c r="Q967"/>
      <c r="R967"/>
      <c r="S967"/>
      <c r="T967"/>
    </row>
    <row r="968" spans="1:20" x14ac:dyDescent="0.25">
      <c r="A968"/>
      <c r="B968"/>
      <c r="C968"/>
      <c r="D968"/>
      <c r="E968"/>
      <c r="F968"/>
      <c r="G968"/>
      <c r="H968"/>
      <c r="I968"/>
      <c r="J968"/>
      <c r="K968"/>
      <c r="L968"/>
      <c r="M968"/>
      <c r="N968"/>
      <c r="O968"/>
      <c r="P968"/>
      <c r="Q968"/>
      <c r="R968"/>
      <c r="S968"/>
      <c r="T968"/>
    </row>
    <row r="969" spans="1:20" x14ac:dyDescent="0.25">
      <c r="A969"/>
      <c r="B969"/>
      <c r="C969"/>
      <c r="D969"/>
      <c r="E969"/>
      <c r="F969"/>
      <c r="G969"/>
      <c r="H969"/>
      <c r="I969"/>
      <c r="J969"/>
      <c r="K969"/>
      <c r="L969"/>
      <c r="M969"/>
      <c r="N969"/>
      <c r="O969"/>
      <c r="P969"/>
      <c r="Q969"/>
      <c r="R969"/>
      <c r="S969"/>
      <c r="T969"/>
    </row>
    <row r="970" spans="1:20" x14ac:dyDescent="0.25">
      <c r="A970"/>
      <c r="B970"/>
      <c r="C970"/>
      <c r="D970"/>
      <c r="E970"/>
      <c r="F970"/>
      <c r="G970"/>
      <c r="H970"/>
      <c r="I970"/>
      <c r="J970"/>
      <c r="K970"/>
      <c r="L970"/>
      <c r="M970"/>
      <c r="N970"/>
      <c r="O970"/>
      <c r="P970"/>
      <c r="Q970"/>
      <c r="R970"/>
      <c r="S970"/>
      <c r="T970"/>
    </row>
    <row r="971" spans="1:20" x14ac:dyDescent="0.25">
      <c r="A971"/>
      <c r="B971"/>
      <c r="C971"/>
      <c r="D971"/>
      <c r="E971"/>
      <c r="F971"/>
      <c r="G971"/>
      <c r="H971"/>
      <c r="I971"/>
      <c r="J971"/>
      <c r="K971"/>
      <c r="L971"/>
      <c r="M971"/>
      <c r="N971"/>
      <c r="O971"/>
      <c r="P971"/>
      <c r="Q971"/>
      <c r="R971"/>
      <c r="S971"/>
      <c r="T971"/>
    </row>
    <row r="972" spans="1:20" x14ac:dyDescent="0.25">
      <c r="A972"/>
      <c r="B972"/>
      <c r="C972"/>
      <c r="D972"/>
      <c r="E972"/>
      <c r="F972"/>
      <c r="G972"/>
      <c r="H972"/>
      <c r="I972"/>
      <c r="J972"/>
      <c r="K972"/>
      <c r="L972"/>
      <c r="M972"/>
      <c r="N972"/>
      <c r="O972"/>
      <c r="P972"/>
      <c r="Q972"/>
      <c r="R972"/>
      <c r="S972"/>
      <c r="T972"/>
    </row>
    <row r="973" spans="1:20" x14ac:dyDescent="0.25">
      <c r="A973"/>
      <c r="B973"/>
      <c r="C973"/>
      <c r="D973"/>
      <c r="E973"/>
      <c r="F973"/>
      <c r="G973"/>
      <c r="H973"/>
      <c r="I973"/>
      <c r="J973"/>
      <c r="K973"/>
      <c r="L973"/>
      <c r="M973"/>
      <c r="N973"/>
      <c r="O973"/>
      <c r="P973"/>
      <c r="Q973"/>
      <c r="R973"/>
      <c r="S973"/>
      <c r="T973"/>
    </row>
    <row r="974" spans="1:20" x14ac:dyDescent="0.25">
      <c r="A974"/>
      <c r="B974"/>
      <c r="C974"/>
      <c r="D974"/>
      <c r="E974"/>
      <c r="F974"/>
      <c r="G974"/>
      <c r="H974"/>
      <c r="I974"/>
      <c r="J974"/>
      <c r="K974"/>
      <c r="L974"/>
      <c r="M974"/>
      <c r="N974"/>
      <c r="O974"/>
      <c r="P974"/>
      <c r="Q974"/>
      <c r="R974"/>
      <c r="S974"/>
      <c r="T974"/>
    </row>
    <row r="975" spans="1:20" x14ac:dyDescent="0.25">
      <c r="A975"/>
      <c r="B975"/>
      <c r="C975"/>
      <c r="D975"/>
      <c r="E975"/>
      <c r="F975"/>
      <c r="G975"/>
      <c r="H975"/>
      <c r="I975"/>
      <c r="J975"/>
      <c r="K975"/>
      <c r="L975"/>
      <c r="M975"/>
      <c r="N975"/>
      <c r="O975"/>
      <c r="P975"/>
      <c r="Q975"/>
      <c r="R975"/>
      <c r="S975"/>
      <c r="T975"/>
    </row>
    <row r="976" spans="1:20" x14ac:dyDescent="0.25">
      <c r="A976"/>
      <c r="B976"/>
      <c r="C976"/>
      <c r="D976"/>
      <c r="E976"/>
      <c r="F976"/>
      <c r="G976"/>
      <c r="H976"/>
      <c r="I976"/>
      <c r="J976"/>
      <c r="K976"/>
      <c r="L976"/>
      <c r="M976"/>
      <c r="N976"/>
      <c r="O976"/>
      <c r="P976"/>
      <c r="Q976"/>
      <c r="R976"/>
      <c r="S976"/>
      <c r="T976"/>
    </row>
    <row r="977" spans="1:20" x14ac:dyDescent="0.25">
      <c r="A977"/>
      <c r="B977"/>
      <c r="C977"/>
      <c r="D977"/>
      <c r="E977"/>
      <c r="F977"/>
      <c r="G977"/>
      <c r="H977"/>
      <c r="I977"/>
      <c r="J977"/>
      <c r="K977"/>
      <c r="L977"/>
      <c r="M977"/>
      <c r="N977"/>
      <c r="O977"/>
      <c r="P977"/>
      <c r="Q977"/>
      <c r="R977"/>
      <c r="S977"/>
      <c r="T977"/>
    </row>
    <row r="978" spans="1:20" x14ac:dyDescent="0.25">
      <c r="A978"/>
      <c r="B978"/>
      <c r="C978"/>
      <c r="D978"/>
      <c r="E978"/>
      <c r="F978"/>
      <c r="G978"/>
      <c r="H978"/>
      <c r="I978"/>
      <c r="J978"/>
      <c r="K978"/>
      <c r="L978"/>
      <c r="M978"/>
      <c r="N978"/>
      <c r="O978"/>
      <c r="P978"/>
      <c r="Q978"/>
      <c r="R978"/>
      <c r="S978"/>
      <c r="T978"/>
    </row>
    <row r="979" spans="1:20" x14ac:dyDescent="0.25">
      <c r="A979"/>
      <c r="B979"/>
      <c r="C979"/>
      <c r="D979"/>
      <c r="E979"/>
      <c r="F979"/>
      <c r="G979"/>
      <c r="H979"/>
      <c r="I979"/>
      <c r="J979"/>
      <c r="K979"/>
      <c r="L979"/>
      <c r="M979"/>
      <c r="N979"/>
      <c r="O979"/>
      <c r="P979"/>
      <c r="Q979"/>
      <c r="R979"/>
      <c r="S979"/>
      <c r="T979"/>
    </row>
    <row r="980" spans="1:20" x14ac:dyDescent="0.25">
      <c r="A980"/>
      <c r="B980"/>
      <c r="C980"/>
      <c r="D980"/>
      <c r="E980"/>
      <c r="F980"/>
      <c r="G980"/>
      <c r="H980"/>
      <c r="I980"/>
      <c r="J980"/>
      <c r="K980"/>
      <c r="L980"/>
      <c r="M980"/>
      <c r="N980"/>
      <c r="O980"/>
      <c r="P980"/>
      <c r="Q980"/>
      <c r="R980"/>
      <c r="S980"/>
      <c r="T980"/>
    </row>
    <row r="981" spans="1:20" x14ac:dyDescent="0.25">
      <c r="A981"/>
      <c r="B981"/>
      <c r="C981"/>
      <c r="D981"/>
      <c r="E981"/>
      <c r="F981"/>
      <c r="G981"/>
      <c r="H981"/>
      <c r="I981"/>
      <c r="J981"/>
      <c r="K981"/>
      <c r="L981"/>
      <c r="M981"/>
      <c r="N981"/>
      <c r="O981"/>
      <c r="P981"/>
      <c r="Q981"/>
      <c r="R981"/>
      <c r="S981"/>
      <c r="T981"/>
    </row>
    <row r="982" spans="1:20" x14ac:dyDescent="0.25">
      <c r="A982"/>
      <c r="B982"/>
      <c r="C982"/>
      <c r="D982"/>
      <c r="E982"/>
      <c r="F982"/>
      <c r="G982"/>
      <c r="H982"/>
      <c r="I982"/>
      <c r="J982"/>
      <c r="K982"/>
      <c r="L982"/>
      <c r="M982"/>
      <c r="N982"/>
      <c r="O982"/>
      <c r="P982"/>
      <c r="Q982"/>
      <c r="R982"/>
      <c r="S982"/>
      <c r="T982"/>
    </row>
    <row r="983" spans="1:20" x14ac:dyDescent="0.25">
      <c r="A983"/>
      <c r="B983"/>
      <c r="C983"/>
      <c r="D983"/>
      <c r="E983"/>
      <c r="F983"/>
      <c r="G983"/>
      <c r="H983"/>
      <c r="I983"/>
      <c r="J983"/>
      <c r="K983"/>
      <c r="L983"/>
      <c r="M983"/>
      <c r="N983"/>
      <c r="O983"/>
      <c r="P983"/>
      <c r="Q983"/>
      <c r="R983"/>
      <c r="S983"/>
      <c r="T983"/>
    </row>
    <row r="984" spans="1:20" x14ac:dyDescent="0.25">
      <c r="A984"/>
      <c r="B984"/>
      <c r="C984"/>
      <c r="D984"/>
      <c r="E984"/>
      <c r="F984"/>
      <c r="G984"/>
      <c r="H984"/>
      <c r="I984"/>
      <c r="J984"/>
      <c r="K984"/>
      <c r="L984"/>
      <c r="M984"/>
      <c r="N984"/>
      <c r="O984"/>
      <c r="P984"/>
      <c r="Q984"/>
      <c r="R984"/>
      <c r="S984"/>
      <c r="T984"/>
    </row>
    <row r="985" spans="1:20" x14ac:dyDescent="0.25">
      <c r="A985"/>
      <c r="B985"/>
      <c r="C985"/>
      <c r="D985"/>
      <c r="E985"/>
      <c r="F985"/>
      <c r="G985"/>
      <c r="H985"/>
      <c r="I985"/>
      <c r="J985"/>
      <c r="K985"/>
      <c r="L985"/>
      <c r="M985"/>
      <c r="N985"/>
      <c r="O985"/>
      <c r="P985"/>
      <c r="Q985"/>
      <c r="R985"/>
      <c r="S985"/>
      <c r="T985"/>
    </row>
    <row r="986" spans="1:20" x14ac:dyDescent="0.25">
      <c r="A986"/>
      <c r="B986"/>
      <c r="C986"/>
      <c r="D986"/>
      <c r="E986"/>
      <c r="F986"/>
      <c r="G986"/>
      <c r="H986"/>
      <c r="I986"/>
      <c r="J986"/>
      <c r="K986"/>
      <c r="L986"/>
      <c r="M986"/>
      <c r="N986"/>
      <c r="O986"/>
      <c r="P986"/>
      <c r="Q986"/>
      <c r="R986"/>
      <c r="S986"/>
      <c r="T986"/>
    </row>
    <row r="987" spans="1:20" x14ac:dyDescent="0.25">
      <c r="A987"/>
      <c r="B987"/>
      <c r="C987"/>
      <c r="D987"/>
      <c r="E987"/>
      <c r="F987"/>
      <c r="G987"/>
      <c r="H987"/>
      <c r="I987"/>
      <c r="J987"/>
      <c r="K987"/>
      <c r="L987"/>
      <c r="M987"/>
      <c r="N987"/>
      <c r="O987"/>
      <c r="P987"/>
      <c r="Q987"/>
      <c r="R987"/>
      <c r="S987"/>
      <c r="T987"/>
    </row>
    <row r="988" spans="1:20" x14ac:dyDescent="0.25">
      <c r="A988"/>
      <c r="B988"/>
      <c r="C988"/>
      <c r="D988"/>
      <c r="E988"/>
      <c r="F988"/>
      <c r="G988"/>
      <c r="H988"/>
      <c r="I988"/>
      <c r="J988"/>
      <c r="K988"/>
      <c r="L988"/>
      <c r="M988"/>
      <c r="N988"/>
      <c r="O988"/>
      <c r="P988"/>
      <c r="Q988"/>
      <c r="R988"/>
      <c r="S988"/>
      <c r="T988"/>
    </row>
    <row r="989" spans="1:20" x14ac:dyDescent="0.25">
      <c r="A989"/>
      <c r="B989"/>
      <c r="C989"/>
      <c r="D989"/>
      <c r="E989"/>
      <c r="F989"/>
      <c r="G989"/>
      <c r="H989"/>
      <c r="I989"/>
      <c r="J989"/>
      <c r="K989"/>
      <c r="L989"/>
      <c r="M989"/>
      <c r="N989"/>
      <c r="O989"/>
      <c r="P989"/>
      <c r="Q989"/>
      <c r="R989"/>
      <c r="S989"/>
      <c r="T989"/>
    </row>
    <row r="990" spans="1:20" x14ac:dyDescent="0.25">
      <c r="A990"/>
      <c r="B990"/>
      <c r="C990"/>
      <c r="D990"/>
      <c r="E990"/>
      <c r="F990"/>
      <c r="G990"/>
      <c r="H990"/>
      <c r="I990"/>
      <c r="J990"/>
      <c r="K990"/>
      <c r="L990"/>
      <c r="M990"/>
      <c r="N990"/>
      <c r="O990"/>
      <c r="P990"/>
      <c r="Q990"/>
      <c r="R990"/>
      <c r="S990"/>
      <c r="T990"/>
    </row>
    <row r="991" spans="1:20" x14ac:dyDescent="0.25">
      <c r="A991"/>
      <c r="B991"/>
      <c r="C991"/>
      <c r="D991"/>
      <c r="E991"/>
      <c r="F991"/>
      <c r="G991"/>
      <c r="H991"/>
      <c r="I991"/>
      <c r="J991"/>
      <c r="K991"/>
      <c r="L991"/>
      <c r="M991"/>
      <c r="N991"/>
      <c r="O991"/>
      <c r="P991"/>
      <c r="Q991"/>
      <c r="R991"/>
      <c r="S991"/>
      <c r="T991"/>
    </row>
    <row r="992" spans="1:20" x14ac:dyDescent="0.25">
      <c r="A992"/>
      <c r="B992"/>
      <c r="C992"/>
      <c r="D992"/>
      <c r="E992"/>
      <c r="F992"/>
      <c r="G992"/>
      <c r="H992"/>
      <c r="I992"/>
      <c r="J992"/>
      <c r="K992"/>
      <c r="L992"/>
      <c r="M992"/>
      <c r="N992"/>
      <c r="O992"/>
      <c r="P992"/>
      <c r="Q992"/>
      <c r="R992"/>
      <c r="S992"/>
      <c r="T992"/>
    </row>
    <row r="993" spans="1:20" x14ac:dyDescent="0.25">
      <c r="A993"/>
      <c r="B993"/>
      <c r="C993"/>
      <c r="D993"/>
      <c r="E993"/>
      <c r="F993"/>
      <c r="G993"/>
      <c r="H993"/>
      <c r="I993"/>
      <c r="J993"/>
      <c r="K993"/>
      <c r="L993"/>
      <c r="M993"/>
      <c r="N993"/>
      <c r="O993"/>
      <c r="P993"/>
      <c r="Q993"/>
      <c r="R993"/>
      <c r="S993"/>
      <c r="T993"/>
    </row>
    <row r="994" spans="1:20" x14ac:dyDescent="0.25">
      <c r="A994"/>
      <c r="B994"/>
      <c r="C994"/>
      <c r="D994"/>
      <c r="E994"/>
      <c r="F994"/>
      <c r="G994"/>
      <c r="H994"/>
      <c r="I994"/>
      <c r="J994"/>
      <c r="K994"/>
      <c r="L994"/>
      <c r="M994"/>
      <c r="N994"/>
      <c r="O994"/>
      <c r="P994"/>
      <c r="Q994"/>
      <c r="R994"/>
      <c r="S994"/>
      <c r="T994"/>
    </row>
    <row r="995" spans="1:20" x14ac:dyDescent="0.25">
      <c r="A995"/>
      <c r="B995"/>
      <c r="C995"/>
      <c r="D995"/>
      <c r="E995"/>
      <c r="F995"/>
      <c r="G995"/>
      <c r="H995"/>
      <c r="I995"/>
      <c r="J995"/>
      <c r="K995"/>
      <c r="L995"/>
      <c r="M995"/>
      <c r="N995"/>
      <c r="O995"/>
      <c r="P995"/>
      <c r="Q995"/>
      <c r="R995"/>
      <c r="S995"/>
      <c r="T995"/>
    </row>
    <row r="996" spans="1:20" x14ac:dyDescent="0.25">
      <c r="A996"/>
      <c r="B996"/>
      <c r="C996"/>
      <c r="D996"/>
      <c r="E996"/>
      <c r="F996"/>
      <c r="G996"/>
      <c r="H996"/>
      <c r="I996"/>
      <c r="J996"/>
      <c r="K996"/>
      <c r="L996"/>
      <c r="M996"/>
      <c r="N996"/>
      <c r="O996"/>
      <c r="P996"/>
      <c r="Q996"/>
      <c r="R996"/>
      <c r="S996"/>
      <c r="T996"/>
    </row>
    <row r="997" spans="1:20" x14ac:dyDescent="0.25">
      <c r="A997"/>
      <c r="B997"/>
      <c r="C997"/>
      <c r="D997"/>
      <c r="E997"/>
      <c r="F997"/>
      <c r="G997"/>
      <c r="H997"/>
      <c r="I997"/>
      <c r="J997"/>
      <c r="K997"/>
      <c r="L997"/>
      <c r="M997"/>
      <c r="N997"/>
      <c r="O997"/>
      <c r="P997"/>
      <c r="Q997"/>
      <c r="R997"/>
      <c r="S997"/>
      <c r="T997"/>
    </row>
    <row r="998" spans="1:20" x14ac:dyDescent="0.25">
      <c r="A998"/>
      <c r="B998"/>
      <c r="C998"/>
      <c r="D998"/>
      <c r="E998"/>
      <c r="F998"/>
      <c r="G998"/>
      <c r="H998"/>
      <c r="I998"/>
      <c r="J998"/>
      <c r="K998"/>
      <c r="L998"/>
      <c r="M998"/>
      <c r="N998"/>
      <c r="O998"/>
      <c r="P998"/>
      <c r="Q998"/>
      <c r="R998"/>
      <c r="S998"/>
      <c r="T998"/>
    </row>
    <row r="999" spans="1:20" x14ac:dyDescent="0.25">
      <c r="A999"/>
      <c r="B999"/>
      <c r="C999"/>
      <c r="D999"/>
      <c r="E999"/>
      <c r="F999"/>
      <c r="G999"/>
      <c r="H999"/>
      <c r="I999"/>
      <c r="J999"/>
      <c r="K999"/>
      <c r="L999"/>
      <c r="M999"/>
      <c r="N999"/>
      <c r="O999"/>
      <c r="P999"/>
      <c r="Q999"/>
      <c r="R999"/>
      <c r="S999"/>
      <c r="T999"/>
    </row>
    <row r="1000" spans="1:20" x14ac:dyDescent="0.25">
      <c r="A1000"/>
      <c r="B1000"/>
      <c r="C1000"/>
      <c r="D1000"/>
      <c r="E1000"/>
      <c r="F1000"/>
      <c r="G1000"/>
      <c r="H1000"/>
      <c r="I1000"/>
      <c r="J1000"/>
      <c r="K1000"/>
      <c r="L1000"/>
      <c r="M1000"/>
      <c r="N1000"/>
      <c r="O1000"/>
      <c r="P1000"/>
      <c r="Q1000"/>
      <c r="R1000"/>
      <c r="S1000"/>
      <c r="T1000"/>
    </row>
  </sheetData>
  <sheetProtection sheet="1" objects="1" scenarios="1"/>
  <mergeCells count="9">
    <mergeCell ref="F6:H6"/>
    <mergeCell ref="R6:T6"/>
    <mergeCell ref="A4:C4"/>
    <mergeCell ref="A6:C6"/>
    <mergeCell ref="D6:D7"/>
    <mergeCell ref="E6:E7"/>
    <mergeCell ref="I6:K6"/>
    <mergeCell ref="L6:N6"/>
    <mergeCell ref="O6:Q6"/>
  </mergeCells>
  <phoneticPr fontId="2" type="noConversion"/>
  <pageMargins left="0.24" right="0.22" top="0.52" bottom="0.55000000000000004" header="0.5" footer="0.5"/>
  <pageSetup paperSize="9" scale="60" orientation="landscape"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Sheet3.MDA3">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8196" r:id="rId5" name="Button 4">
              <controlPr defaultSize="0" print="0" autoFill="0" autoPict="0" macro="[0]!Sheet3.AGE_MDA3_R1">
                <anchor moveWithCells="1" sizeWithCells="1">
                  <from>
                    <xdr:col>8</xdr:col>
                    <xdr:colOff>0</xdr:colOff>
                    <xdr:row>1</xdr:row>
                    <xdr:rowOff>12700</xdr:rowOff>
                  </from>
                  <to>
                    <xdr:col>11</xdr:col>
                    <xdr:colOff>0</xdr:colOff>
                    <xdr:row>2</xdr:row>
                    <xdr:rowOff>19050</xdr:rowOff>
                  </to>
                </anchor>
              </controlPr>
            </control>
          </mc:Choice>
        </mc:AlternateContent>
        <mc:AlternateContent xmlns:mc="http://schemas.openxmlformats.org/markup-compatibility/2006">
          <mc:Choice Requires="x14">
            <control shapeId="8197" r:id="rId6" name="Button 5">
              <controlPr defaultSize="0" print="0" autoFill="0" autoPict="0" macro="[0]!Sheet3.AGE_MDA3_R2">
                <anchor moveWithCells="1" sizeWithCells="1">
                  <from>
                    <xdr:col>11</xdr:col>
                    <xdr:colOff>12700</xdr:colOff>
                    <xdr:row>1</xdr:row>
                    <xdr:rowOff>12700</xdr:rowOff>
                  </from>
                  <to>
                    <xdr:col>14</xdr:col>
                    <xdr:colOff>12700</xdr:colOff>
                    <xdr:row>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S1000"/>
  <sheetViews>
    <sheetView showZeros="0" zoomScaleNormal="100" workbookViewId="0">
      <pane xSplit="4" ySplit="8" topLeftCell="E150" activePane="bottomRight" state="frozen"/>
      <selection pane="topRight" activeCell="E1" sqref="E1"/>
      <selection pane="bottomLeft" activeCell="A9" sqref="A9"/>
      <selection pane="bottomRight" activeCell="F9" sqref="F9"/>
    </sheetView>
  </sheetViews>
  <sheetFormatPr baseColWidth="10" defaultColWidth="9.1796875" defaultRowHeight="12.5" x14ac:dyDescent="0.25"/>
  <cols>
    <col min="1" max="1" width="9.1796875" style="1"/>
    <col min="2" max="3" width="25.7265625" style="1" customWidth="1"/>
    <col min="4" max="4" width="18.7265625" style="1" customWidth="1"/>
    <col min="5" max="5" width="10.1796875" style="1" customWidth="1"/>
    <col min="6" max="6" width="12.453125" style="1" customWidth="1"/>
    <col min="7" max="7" width="12.81640625" style="1" customWidth="1"/>
    <col min="8" max="9" width="10.7265625" style="1" customWidth="1"/>
    <col min="10" max="10" width="11.26953125" style="1" customWidth="1"/>
    <col min="11" max="15" width="10.7265625" style="1" customWidth="1"/>
    <col min="16" max="19" width="7.26953125" style="1" customWidth="1"/>
    <col min="20" max="16384" width="9.1796875" style="1"/>
  </cols>
  <sheetData>
    <row r="1" spans="1:19" ht="23" x14ac:dyDescent="0.5">
      <c r="A1" s="3" t="s">
        <v>36</v>
      </c>
      <c r="B1" s="4"/>
      <c r="C1" s="4"/>
      <c r="D1" s="4"/>
      <c r="E1" s="4"/>
      <c r="F1" s="4"/>
      <c r="G1" s="4"/>
      <c r="H1" s="4"/>
      <c r="I1" s="4"/>
      <c r="J1" s="4"/>
      <c r="K1" s="4"/>
      <c r="L1" s="4"/>
      <c r="M1" s="4"/>
      <c r="N1" s="4"/>
      <c r="O1" s="4"/>
      <c r="P1" s="4"/>
      <c r="Q1" s="4"/>
      <c r="R1" s="4"/>
      <c r="S1" s="4"/>
    </row>
    <row r="2" spans="1:19" x14ac:dyDescent="0.25">
      <c r="A2" s="4" t="s">
        <v>30</v>
      </c>
      <c r="B2" s="4"/>
      <c r="C2" s="4"/>
      <c r="D2" s="4"/>
      <c r="E2" s="4"/>
      <c r="F2" s="4"/>
      <c r="G2" s="4"/>
      <c r="H2" s="4"/>
      <c r="I2" s="4"/>
      <c r="J2" s="4"/>
      <c r="K2" s="4"/>
      <c r="L2" s="4"/>
      <c r="M2" s="4"/>
      <c r="N2" s="4"/>
      <c r="O2" s="4"/>
      <c r="P2" s="4"/>
      <c r="Q2" s="4"/>
      <c r="R2" s="4"/>
      <c r="S2" s="4"/>
    </row>
    <row r="3" spans="1:19" x14ac:dyDescent="0.25">
      <c r="A3" s="4"/>
      <c r="B3" s="4"/>
      <c r="C3" s="4"/>
      <c r="D3" s="4"/>
      <c r="E3" s="4"/>
      <c r="F3" s="4"/>
      <c r="G3" s="4"/>
      <c r="H3" s="4"/>
      <c r="I3" s="4"/>
      <c r="J3" s="4"/>
      <c r="K3" s="4"/>
      <c r="L3" s="4"/>
      <c r="M3" s="4"/>
      <c r="N3" s="4"/>
      <c r="O3" s="4"/>
      <c r="P3" s="4"/>
      <c r="Q3" s="4"/>
      <c r="R3" s="4"/>
      <c r="S3" s="4"/>
    </row>
    <row r="4" spans="1:19" ht="13" x14ac:dyDescent="0.3">
      <c r="A4" s="184" t="s">
        <v>16</v>
      </c>
      <c r="B4" s="184"/>
      <c r="C4" s="184"/>
      <c r="D4" s="15"/>
      <c r="E4" s="15"/>
      <c r="F4" s="15"/>
      <c r="G4" s="70">
        <f t="shared" ref="G4:O4" si="0">SUM(G$9:G$1000)</f>
        <v>0</v>
      </c>
      <c r="H4" s="5">
        <f t="shared" si="0"/>
        <v>0</v>
      </c>
      <c r="I4" s="5">
        <f t="shared" si="0"/>
        <v>0</v>
      </c>
      <c r="J4" s="70">
        <f t="shared" si="0"/>
        <v>0</v>
      </c>
      <c r="K4" s="5">
        <f>SUM(K$9:K$1000)</f>
        <v>0</v>
      </c>
      <c r="L4" s="70">
        <f t="shared" si="0"/>
        <v>0</v>
      </c>
      <c r="M4" s="5">
        <f t="shared" si="0"/>
        <v>0</v>
      </c>
      <c r="N4" s="70">
        <f t="shared" si="0"/>
        <v>0</v>
      </c>
      <c r="O4" s="5">
        <f t="shared" si="0"/>
        <v>0</v>
      </c>
      <c r="P4" s="107" t="str">
        <f>IF(G4&lt;&gt;0, IF(L4/G4*100=0, "-", L4/G4*100), " ")</f>
        <v xml:space="preserve"> </v>
      </c>
      <c r="Q4" s="73" t="str">
        <f>IF(OR(I4&lt;&gt;0,H4&lt;&gt;0), IF(M4/MAX(H4,I4)*100=0, "-", M4/MAX(H4,I4)*100), " ")</f>
        <v xml:space="preserve"> </v>
      </c>
      <c r="R4" s="107" t="str">
        <f>IF(J4&lt;&gt;0, IF(N4/J4*100=0, "-", N4/J4*100), " ")</f>
        <v xml:space="preserve"> </v>
      </c>
      <c r="S4" s="73" t="str">
        <f>IF(K4&lt;&gt;0, IF(O4/K4*100=0, "-", O4/K4*100), " ")</f>
        <v xml:space="preserve"> </v>
      </c>
    </row>
    <row r="5" spans="1:19" ht="2.25" customHeight="1" x14ac:dyDescent="0.25">
      <c r="A5" s="4"/>
      <c r="B5" s="4"/>
      <c r="C5" s="4"/>
      <c r="D5" s="4"/>
      <c r="E5" s="4"/>
      <c r="F5" s="4"/>
      <c r="G5" s="4"/>
      <c r="H5" s="4"/>
      <c r="I5" s="4"/>
      <c r="J5" s="4"/>
      <c r="K5" s="4"/>
      <c r="L5" s="4"/>
      <c r="M5" s="4"/>
      <c r="N5" s="4"/>
      <c r="O5" s="4"/>
      <c r="P5" s="4"/>
      <c r="Q5" s="4"/>
      <c r="R5" s="4"/>
      <c r="S5" s="4"/>
    </row>
    <row r="6" spans="1:19" x14ac:dyDescent="0.25">
      <c r="A6" s="185"/>
      <c r="B6" s="185"/>
      <c r="C6" s="185"/>
      <c r="D6" s="187" t="s">
        <v>22</v>
      </c>
      <c r="E6" s="189" t="s">
        <v>33</v>
      </c>
      <c r="F6" s="189" t="s">
        <v>24</v>
      </c>
      <c r="G6" s="186" t="s">
        <v>81</v>
      </c>
      <c r="H6" s="186"/>
      <c r="I6" s="186"/>
      <c r="J6" s="186"/>
      <c r="K6" s="186"/>
      <c r="L6" s="183" t="s">
        <v>23</v>
      </c>
      <c r="M6" s="183"/>
      <c r="N6" s="183"/>
      <c r="O6" s="183"/>
      <c r="P6" s="183" t="s">
        <v>74</v>
      </c>
      <c r="Q6" s="183"/>
      <c r="R6" s="183"/>
      <c r="S6" s="183"/>
    </row>
    <row r="7" spans="1:19" x14ac:dyDescent="0.25">
      <c r="A7" s="7" t="s">
        <v>0</v>
      </c>
      <c r="B7" s="7" t="s">
        <v>1</v>
      </c>
      <c r="C7" s="7" t="s">
        <v>2</v>
      </c>
      <c r="D7" s="188"/>
      <c r="E7" s="190"/>
      <c r="F7" s="190"/>
      <c r="G7" s="6" t="s">
        <v>80</v>
      </c>
      <c r="H7" s="6" t="s">
        <v>37</v>
      </c>
      <c r="I7" s="6" t="s">
        <v>38</v>
      </c>
      <c r="J7" s="6" t="s">
        <v>56</v>
      </c>
      <c r="K7" s="6" t="s">
        <v>7</v>
      </c>
      <c r="L7" s="6" t="s">
        <v>4</v>
      </c>
      <c r="M7" s="6" t="s">
        <v>5</v>
      </c>
      <c r="N7" s="6" t="s">
        <v>6</v>
      </c>
      <c r="O7" s="6" t="s">
        <v>7</v>
      </c>
      <c r="P7" s="6" t="s">
        <v>4</v>
      </c>
      <c r="Q7" s="6" t="s">
        <v>5</v>
      </c>
      <c r="R7" s="6" t="s">
        <v>6</v>
      </c>
      <c r="S7" s="6" t="s">
        <v>7</v>
      </c>
    </row>
    <row r="8" spans="1:19" ht="2.25" customHeight="1" x14ac:dyDescent="0.25">
      <c r="A8" s="16"/>
      <c r="B8" s="8"/>
      <c r="C8" s="8"/>
      <c r="D8" s="8"/>
      <c r="E8" s="8"/>
      <c r="F8" s="8"/>
      <c r="G8" s="8"/>
      <c r="H8" s="8"/>
      <c r="I8" s="8"/>
      <c r="J8" s="8"/>
      <c r="K8" s="8"/>
      <c r="L8" s="8"/>
      <c r="M8" s="8"/>
      <c r="N8" s="9"/>
      <c r="O8" s="9"/>
      <c r="P8" s="8"/>
      <c r="Q8" s="8"/>
      <c r="R8" s="9"/>
      <c r="S8" s="9"/>
    </row>
    <row r="9" spans="1:19" x14ac:dyDescent="0.25">
      <c r="A9" s="10" t="str">
        <f>IF(COUNTRY_INFO!A9=0," ",COUNTRY_INFO!A9)</f>
        <v>Angola</v>
      </c>
      <c r="B9" s="10" t="str">
        <f>IF(COUNTRY_INFO!B9=0," ",COUNTRY_INFO!B9)</f>
        <v>BENGO</v>
      </c>
      <c r="C9" s="10" t="str">
        <f>IF(COUNTRY_INFO!C9=0," ",COUNTRY_INFO!C9)</f>
        <v>AMBRIZ</v>
      </c>
      <c r="D9" s="11" t="str">
        <f>IF(OR(COUNTRY_INFO!$T$9:$T$1000="T1 (PZQ+ALB/MBD)",COUNTRY_INFO!$U$9:$U$1000="T1 (PZQ+ALB/MBD)"), "T1 (PZQ+ALB/MBD)", " ")</f>
        <v xml:space="preserve"> </v>
      </c>
      <c r="E9" s="64"/>
      <c r="F9" s="127"/>
      <c r="G9" s="67"/>
      <c r="H9" s="14"/>
      <c r="I9" s="74"/>
      <c r="J9" s="67"/>
      <c r="K9" s="11">
        <f t="shared" ref="K9:K40" si="1">MAX(H9:I9)+G9+J9</f>
        <v>0</v>
      </c>
      <c r="L9" s="67"/>
      <c r="M9" s="22"/>
      <c r="N9" s="72"/>
      <c r="O9" s="14">
        <f t="shared" ref="O9:O40" si="2">SUM(L9:N9)</f>
        <v>0</v>
      </c>
      <c r="P9" s="71" t="str">
        <f t="shared" ref="P9:P40" si="3">IF(G9&lt;&gt;0, IF(L9/G9*100=0, "-", L9/G9*100), " ")</f>
        <v xml:space="preserve"> </v>
      </c>
      <c r="Q9" s="68" t="str">
        <f t="shared" ref="Q9:Q40" si="4">IF(OR(I9&lt;&gt;0,H9&lt;&gt;0), IF(M9/MAX(H9,I9)*100=0, "-", M9/MAX(H9,I9)*100), " ")</f>
        <v xml:space="preserve"> </v>
      </c>
      <c r="R9" s="71" t="str">
        <f t="shared" ref="R9:R40" si="5">IF(J9&lt;&gt;0, IF(N9/J9*100=0, "-", N9/J9*100), " ")</f>
        <v xml:space="preserve"> </v>
      </c>
      <c r="S9" s="68" t="str">
        <f t="shared" ref="S9:S40" si="6">IF(K9&lt;&gt;0, IF(O9/K9*100=0, "-", O9/K9*100), " ")</f>
        <v xml:space="preserve"> </v>
      </c>
    </row>
    <row r="10" spans="1:19" x14ac:dyDescent="0.25">
      <c r="A10" s="10" t="str">
        <f>IF(COUNTRY_INFO!A10=0," ",COUNTRY_INFO!A10)</f>
        <v>Angola</v>
      </c>
      <c r="B10" s="10" t="str">
        <f>IF(COUNTRY_INFO!B10=0," ",COUNTRY_INFO!B10)</f>
        <v>BENGO</v>
      </c>
      <c r="C10" s="10" t="str">
        <f>IF(COUNTRY_INFO!C10=0," ",COUNTRY_INFO!C10)</f>
        <v>BULA ATUMBA</v>
      </c>
      <c r="D10" s="11" t="str">
        <f>IF(OR(COUNTRY_INFO!$T$9:$T$1000="T1 (PZQ+ALB/MBD)",COUNTRY_INFO!$U$9:$U$1000="T1 (PZQ+ALB/MBD)"), "T1 (PZQ+ALB/MBD)", " ")</f>
        <v xml:space="preserve"> </v>
      </c>
      <c r="E10" s="64"/>
      <c r="F10" s="127"/>
      <c r="G10" s="67"/>
      <c r="H10" s="14"/>
      <c r="I10" s="74"/>
      <c r="J10" s="67"/>
      <c r="K10" s="11">
        <f t="shared" si="1"/>
        <v>0</v>
      </c>
      <c r="L10" s="67"/>
      <c r="M10" s="22"/>
      <c r="N10" s="72"/>
      <c r="O10" s="14">
        <f t="shared" si="2"/>
        <v>0</v>
      </c>
      <c r="P10" s="71" t="str">
        <f t="shared" si="3"/>
        <v xml:space="preserve"> </v>
      </c>
      <c r="Q10" s="68" t="str">
        <f t="shared" si="4"/>
        <v xml:space="preserve"> </v>
      </c>
      <c r="R10" s="71" t="str">
        <f t="shared" si="5"/>
        <v xml:space="preserve"> </v>
      </c>
      <c r="S10" s="68" t="str">
        <f t="shared" si="6"/>
        <v xml:space="preserve"> </v>
      </c>
    </row>
    <row r="11" spans="1:19" x14ac:dyDescent="0.25">
      <c r="A11" s="10" t="str">
        <f>IF(COUNTRY_INFO!A11=0," ",COUNTRY_INFO!A11)</f>
        <v>Angola</v>
      </c>
      <c r="B11" s="10" t="str">
        <f>IF(COUNTRY_INFO!B11=0," ",COUNTRY_INFO!B11)</f>
        <v>BENGO</v>
      </c>
      <c r="C11" s="10" t="str">
        <f>IF(COUNTRY_INFO!C11=0," ",COUNTRY_INFO!C11)</f>
        <v>DANDE</v>
      </c>
      <c r="D11" s="11" t="str">
        <f>IF(OR(COUNTRY_INFO!$T$9:$T$1000="T1 (PZQ+ALB/MBD)",COUNTRY_INFO!$U$9:$U$1000="T1 (PZQ+ALB/MBD)"), "T1 (PZQ+ALB/MBD)", " ")</f>
        <v xml:space="preserve"> </v>
      </c>
      <c r="E11" s="64"/>
      <c r="F11" s="127"/>
      <c r="G11" s="67"/>
      <c r="H11" s="14"/>
      <c r="I11" s="74"/>
      <c r="J11" s="67"/>
      <c r="K11" s="11">
        <f t="shared" si="1"/>
        <v>0</v>
      </c>
      <c r="L11" s="67"/>
      <c r="M11" s="22"/>
      <c r="N11" s="72"/>
      <c r="O11" s="14">
        <f t="shared" si="2"/>
        <v>0</v>
      </c>
      <c r="P11" s="71" t="str">
        <f t="shared" si="3"/>
        <v xml:space="preserve"> </v>
      </c>
      <c r="Q11" s="68" t="str">
        <f t="shared" si="4"/>
        <v xml:space="preserve"> </v>
      </c>
      <c r="R11" s="71" t="str">
        <f t="shared" si="5"/>
        <v xml:space="preserve"> </v>
      </c>
      <c r="S11" s="68" t="str">
        <f t="shared" si="6"/>
        <v xml:space="preserve"> </v>
      </c>
    </row>
    <row r="12" spans="1:19" x14ac:dyDescent="0.25">
      <c r="A12" s="10" t="str">
        <f>IF(COUNTRY_INFO!A12=0," ",COUNTRY_INFO!A12)</f>
        <v>Angola</v>
      </c>
      <c r="B12" s="10" t="str">
        <f>IF(COUNTRY_INFO!B12=0," ",COUNTRY_INFO!B12)</f>
        <v>BENGO</v>
      </c>
      <c r="C12" s="10" t="str">
        <f>IF(COUNTRY_INFO!C12=0," ",COUNTRY_INFO!C12)</f>
        <v>DEMBOS</v>
      </c>
      <c r="D12" s="11" t="str">
        <f>IF(OR(COUNTRY_INFO!$T$9:$T$1000="T1 (PZQ+ALB/MBD)",COUNTRY_INFO!$U$9:$U$1000="T1 (PZQ+ALB/MBD)"), "T1 (PZQ+ALB/MBD)", " ")</f>
        <v xml:space="preserve"> </v>
      </c>
      <c r="E12" s="64"/>
      <c r="F12" s="127"/>
      <c r="G12" s="67"/>
      <c r="H12" s="14"/>
      <c r="I12" s="74"/>
      <c r="J12" s="67"/>
      <c r="K12" s="11">
        <f t="shared" si="1"/>
        <v>0</v>
      </c>
      <c r="L12" s="67"/>
      <c r="M12" s="22"/>
      <c r="N12" s="72"/>
      <c r="O12" s="14">
        <f t="shared" si="2"/>
        <v>0</v>
      </c>
      <c r="P12" s="71" t="str">
        <f t="shared" si="3"/>
        <v xml:space="preserve"> </v>
      </c>
      <c r="Q12" s="68" t="str">
        <f t="shared" si="4"/>
        <v xml:space="preserve"> </v>
      </c>
      <c r="R12" s="71" t="str">
        <f t="shared" si="5"/>
        <v xml:space="preserve"> </v>
      </c>
      <c r="S12" s="68" t="str">
        <f t="shared" si="6"/>
        <v xml:space="preserve"> </v>
      </c>
    </row>
    <row r="13" spans="1:19" x14ac:dyDescent="0.25">
      <c r="A13" s="10" t="str">
        <f>IF(COUNTRY_INFO!A13=0," ",COUNTRY_INFO!A13)</f>
        <v>Angola</v>
      </c>
      <c r="B13" s="10" t="str">
        <f>IF(COUNTRY_INFO!B13=0," ",COUNTRY_INFO!B13)</f>
        <v>BENGO</v>
      </c>
      <c r="C13" s="10" t="str">
        <f>IF(COUNTRY_INFO!C13=0," ",COUNTRY_INFO!C13)</f>
        <v>NAMBUANGONGO</v>
      </c>
      <c r="D13" s="11" t="str">
        <f>IF(OR(COUNTRY_INFO!$T$9:$T$1000="T1 (PZQ+ALB/MBD)",COUNTRY_INFO!$U$9:$U$1000="T1 (PZQ+ALB/MBD)"), "T1 (PZQ+ALB/MBD)", " ")</f>
        <v xml:space="preserve"> </v>
      </c>
      <c r="E13" s="64"/>
      <c r="F13" s="127"/>
      <c r="G13" s="67"/>
      <c r="H13" s="14"/>
      <c r="I13" s="74"/>
      <c r="J13" s="67"/>
      <c r="K13" s="11">
        <f t="shared" si="1"/>
        <v>0</v>
      </c>
      <c r="L13" s="67"/>
      <c r="M13" s="22"/>
      <c r="N13" s="72"/>
      <c r="O13" s="14">
        <f t="shared" si="2"/>
        <v>0</v>
      </c>
      <c r="P13" s="71" t="str">
        <f t="shared" si="3"/>
        <v xml:space="preserve"> </v>
      </c>
      <c r="Q13" s="68" t="str">
        <f t="shared" si="4"/>
        <v xml:space="preserve"> </v>
      </c>
      <c r="R13" s="71" t="str">
        <f t="shared" si="5"/>
        <v xml:space="preserve"> </v>
      </c>
      <c r="S13" s="68" t="str">
        <f t="shared" si="6"/>
        <v xml:space="preserve"> </v>
      </c>
    </row>
    <row r="14" spans="1:19" x14ac:dyDescent="0.25">
      <c r="A14" s="10" t="str">
        <f>IF(COUNTRY_INFO!A14=0," ",COUNTRY_INFO!A14)</f>
        <v>Angola</v>
      </c>
      <c r="B14" s="10" t="str">
        <f>IF(COUNTRY_INFO!B14=0," ",COUNTRY_INFO!B14)</f>
        <v>BENGO</v>
      </c>
      <c r="C14" s="10" t="str">
        <f>IF(COUNTRY_INFO!C14=0," ",COUNTRY_INFO!C14)</f>
        <v>PANGO ALUQUEM</v>
      </c>
      <c r="D14" s="11" t="str">
        <f>IF(OR(COUNTRY_INFO!$T$9:$T$1000="T1 (PZQ+ALB/MBD)",COUNTRY_INFO!$U$9:$U$1000="T1 (PZQ+ALB/MBD)"), "T1 (PZQ+ALB/MBD)", " ")</f>
        <v xml:space="preserve"> </v>
      </c>
      <c r="E14" s="64"/>
      <c r="F14" s="127"/>
      <c r="G14" s="67"/>
      <c r="H14" s="14"/>
      <c r="I14" s="74"/>
      <c r="J14" s="67"/>
      <c r="K14" s="11">
        <f t="shared" si="1"/>
        <v>0</v>
      </c>
      <c r="L14" s="67"/>
      <c r="M14" s="22"/>
      <c r="N14" s="72"/>
      <c r="O14" s="14">
        <f t="shared" si="2"/>
        <v>0</v>
      </c>
      <c r="P14" s="71" t="str">
        <f t="shared" si="3"/>
        <v xml:space="preserve"> </v>
      </c>
      <c r="Q14" s="68" t="str">
        <f t="shared" si="4"/>
        <v xml:space="preserve"> </v>
      </c>
      <c r="R14" s="71" t="str">
        <f t="shared" si="5"/>
        <v xml:space="preserve"> </v>
      </c>
      <c r="S14" s="68" t="str">
        <f t="shared" si="6"/>
        <v xml:space="preserve"> </v>
      </c>
    </row>
    <row r="15" spans="1:19" x14ac:dyDescent="0.25">
      <c r="A15" s="10" t="str">
        <f>IF(COUNTRY_INFO!A15=0," ",COUNTRY_INFO!A15)</f>
        <v>Angola</v>
      </c>
      <c r="B15" s="10" t="str">
        <f>IF(COUNTRY_INFO!B15=0," ",COUNTRY_INFO!B15)</f>
        <v>BENGUELA</v>
      </c>
      <c r="C15" s="10" t="str">
        <f>IF(COUNTRY_INFO!C15=0," ",COUNTRY_INFO!C15)</f>
        <v>BAIA FARTA</v>
      </c>
      <c r="D15" s="11" t="str">
        <f>IF(OR(COUNTRY_INFO!$T$9:$T$1000="T1 (PZQ+ALB/MBD)",COUNTRY_INFO!$U$9:$U$1000="T1 (PZQ+ALB/MBD)"), "T1 (PZQ+ALB/MBD)", " ")</f>
        <v xml:space="preserve"> </v>
      </c>
      <c r="E15" s="64"/>
      <c r="F15" s="127"/>
      <c r="G15" s="67"/>
      <c r="H15" s="14"/>
      <c r="I15" s="74"/>
      <c r="J15" s="67"/>
      <c r="K15" s="11">
        <f t="shared" si="1"/>
        <v>0</v>
      </c>
      <c r="L15" s="67"/>
      <c r="M15" s="22"/>
      <c r="N15" s="72"/>
      <c r="O15" s="14">
        <f t="shared" si="2"/>
        <v>0</v>
      </c>
      <c r="P15" s="71" t="str">
        <f t="shared" si="3"/>
        <v xml:space="preserve"> </v>
      </c>
      <c r="Q15" s="68" t="str">
        <f t="shared" si="4"/>
        <v xml:space="preserve"> </v>
      </c>
      <c r="R15" s="71" t="str">
        <f t="shared" si="5"/>
        <v xml:space="preserve"> </v>
      </c>
      <c r="S15" s="68" t="str">
        <f t="shared" si="6"/>
        <v xml:space="preserve"> </v>
      </c>
    </row>
    <row r="16" spans="1:19" x14ac:dyDescent="0.25">
      <c r="A16" s="10" t="str">
        <f>IF(COUNTRY_INFO!A16=0," ",COUNTRY_INFO!A16)</f>
        <v>Angola</v>
      </c>
      <c r="B16" s="10" t="str">
        <f>IF(COUNTRY_INFO!B16=0," ",COUNTRY_INFO!B16)</f>
        <v>BENGUELA</v>
      </c>
      <c r="C16" s="10" t="str">
        <f>IF(COUNTRY_INFO!C16=0," ",COUNTRY_INFO!C16)</f>
        <v>BALOMBO</v>
      </c>
      <c r="D16" s="11" t="str">
        <f>IF(OR(COUNTRY_INFO!$T$9:$T$1000="T1 (PZQ+ALB/MBD)",COUNTRY_INFO!$U$9:$U$1000="T1 (PZQ+ALB/MBD)"), "T1 (PZQ+ALB/MBD)", " ")</f>
        <v xml:space="preserve"> </v>
      </c>
      <c r="E16" s="64"/>
      <c r="F16" s="127"/>
      <c r="G16" s="67"/>
      <c r="H16" s="14"/>
      <c r="I16" s="74"/>
      <c r="J16" s="67"/>
      <c r="K16" s="11">
        <f t="shared" si="1"/>
        <v>0</v>
      </c>
      <c r="L16" s="67"/>
      <c r="M16" s="22"/>
      <c r="N16" s="72"/>
      <c r="O16" s="14">
        <f t="shared" si="2"/>
        <v>0</v>
      </c>
      <c r="P16" s="71" t="str">
        <f t="shared" si="3"/>
        <v xml:space="preserve"> </v>
      </c>
      <c r="Q16" s="68" t="str">
        <f t="shared" si="4"/>
        <v xml:space="preserve"> </v>
      </c>
      <c r="R16" s="71" t="str">
        <f t="shared" si="5"/>
        <v xml:space="preserve"> </v>
      </c>
      <c r="S16" s="68" t="str">
        <f t="shared" si="6"/>
        <v xml:space="preserve"> </v>
      </c>
    </row>
    <row r="17" spans="1:19" x14ac:dyDescent="0.25">
      <c r="A17" s="10" t="str">
        <f>IF(COUNTRY_INFO!A17=0," ",COUNTRY_INFO!A17)</f>
        <v>Angola</v>
      </c>
      <c r="B17" s="10" t="str">
        <f>IF(COUNTRY_INFO!B17=0," ",COUNTRY_INFO!B17)</f>
        <v>BENGUELA</v>
      </c>
      <c r="C17" s="10" t="str">
        <f>IF(COUNTRY_INFO!C17=0," ",COUNTRY_INFO!C17)</f>
        <v>BENGUELA</v>
      </c>
      <c r="D17" s="11" t="str">
        <f>IF(OR(COUNTRY_INFO!$T$9:$T$1000="T1 (PZQ+ALB/MBD)",COUNTRY_INFO!$U$9:$U$1000="T1 (PZQ+ALB/MBD)"), "T1 (PZQ+ALB/MBD)", " ")</f>
        <v xml:space="preserve"> </v>
      </c>
      <c r="E17" s="64"/>
      <c r="F17" s="127"/>
      <c r="G17" s="67"/>
      <c r="H17" s="14"/>
      <c r="I17" s="74"/>
      <c r="J17" s="67"/>
      <c r="K17" s="11">
        <f t="shared" si="1"/>
        <v>0</v>
      </c>
      <c r="L17" s="67"/>
      <c r="M17" s="22"/>
      <c r="N17" s="72"/>
      <c r="O17" s="14">
        <f t="shared" si="2"/>
        <v>0</v>
      </c>
      <c r="P17" s="71" t="str">
        <f t="shared" si="3"/>
        <v xml:space="preserve"> </v>
      </c>
      <c r="Q17" s="68" t="str">
        <f t="shared" si="4"/>
        <v xml:space="preserve"> </v>
      </c>
      <c r="R17" s="71" t="str">
        <f t="shared" si="5"/>
        <v xml:space="preserve"> </v>
      </c>
      <c r="S17" s="68" t="str">
        <f t="shared" si="6"/>
        <v xml:space="preserve"> </v>
      </c>
    </row>
    <row r="18" spans="1:19" x14ac:dyDescent="0.25">
      <c r="A18" s="10" t="str">
        <f>IF(COUNTRY_INFO!A18=0," ",COUNTRY_INFO!A18)</f>
        <v>Angola</v>
      </c>
      <c r="B18" s="10" t="str">
        <f>IF(COUNTRY_INFO!B18=0," ",COUNTRY_INFO!B18)</f>
        <v>BENGUELA</v>
      </c>
      <c r="C18" s="10" t="str">
        <f>IF(COUNTRY_INFO!C18=0," ",COUNTRY_INFO!C18)</f>
        <v>BOCOIO</v>
      </c>
      <c r="D18" s="11" t="str">
        <f>IF(OR(COUNTRY_INFO!$T$9:$T$1000="T1 (PZQ+ALB/MBD)",COUNTRY_INFO!$U$9:$U$1000="T1 (PZQ+ALB/MBD)"), "T1 (PZQ+ALB/MBD)", " ")</f>
        <v xml:space="preserve"> </v>
      </c>
      <c r="E18" s="64"/>
      <c r="F18" s="127"/>
      <c r="G18" s="67"/>
      <c r="H18" s="14"/>
      <c r="I18" s="74"/>
      <c r="J18" s="67"/>
      <c r="K18" s="11">
        <f t="shared" si="1"/>
        <v>0</v>
      </c>
      <c r="L18" s="67"/>
      <c r="M18" s="22"/>
      <c r="N18" s="72"/>
      <c r="O18" s="14">
        <f t="shared" si="2"/>
        <v>0</v>
      </c>
      <c r="P18" s="71" t="str">
        <f t="shared" si="3"/>
        <v xml:space="preserve"> </v>
      </c>
      <c r="Q18" s="68" t="str">
        <f t="shared" si="4"/>
        <v xml:space="preserve"> </v>
      </c>
      <c r="R18" s="71" t="str">
        <f t="shared" si="5"/>
        <v xml:space="preserve"> </v>
      </c>
      <c r="S18" s="68" t="str">
        <f t="shared" si="6"/>
        <v xml:space="preserve"> </v>
      </c>
    </row>
    <row r="19" spans="1:19" x14ac:dyDescent="0.25">
      <c r="A19" s="10" t="str">
        <f>IF(COUNTRY_INFO!A19=0," ",COUNTRY_INFO!A19)</f>
        <v>Angola</v>
      </c>
      <c r="B19" s="10" t="str">
        <f>IF(COUNTRY_INFO!B19=0," ",COUNTRY_INFO!B19)</f>
        <v>BENGUELA</v>
      </c>
      <c r="C19" s="10" t="str">
        <f>IF(COUNTRY_INFO!C19=0," ",COUNTRY_INFO!C19)</f>
        <v>CAIMBAMBO</v>
      </c>
      <c r="D19" s="11" t="str">
        <f>IF(OR(COUNTRY_INFO!$T$9:$T$1000="T1 (PZQ+ALB/MBD)",COUNTRY_INFO!$U$9:$U$1000="T1 (PZQ+ALB/MBD)"), "T1 (PZQ+ALB/MBD)", " ")</f>
        <v xml:space="preserve"> </v>
      </c>
      <c r="E19" s="64"/>
      <c r="F19" s="127"/>
      <c r="G19" s="67"/>
      <c r="H19" s="14"/>
      <c r="I19" s="74"/>
      <c r="J19" s="67"/>
      <c r="K19" s="11">
        <f t="shared" si="1"/>
        <v>0</v>
      </c>
      <c r="L19" s="67"/>
      <c r="M19" s="22"/>
      <c r="N19" s="72"/>
      <c r="O19" s="14">
        <f t="shared" si="2"/>
        <v>0</v>
      </c>
      <c r="P19" s="71" t="str">
        <f t="shared" si="3"/>
        <v xml:space="preserve"> </v>
      </c>
      <c r="Q19" s="68" t="str">
        <f t="shared" si="4"/>
        <v xml:space="preserve"> </v>
      </c>
      <c r="R19" s="71" t="str">
        <f t="shared" si="5"/>
        <v xml:space="preserve"> </v>
      </c>
      <c r="S19" s="68" t="str">
        <f t="shared" si="6"/>
        <v xml:space="preserve"> </v>
      </c>
    </row>
    <row r="20" spans="1:19" x14ac:dyDescent="0.25">
      <c r="A20" s="10" t="str">
        <f>IF(COUNTRY_INFO!A20=0," ",COUNTRY_INFO!A20)</f>
        <v>Angola</v>
      </c>
      <c r="B20" s="10" t="str">
        <f>IF(COUNTRY_INFO!B20=0," ",COUNTRY_INFO!B20)</f>
        <v>BENGUELA</v>
      </c>
      <c r="C20" s="10" t="str">
        <f>IF(COUNTRY_INFO!C20=0," ",COUNTRY_INFO!C20)</f>
        <v>CATUMBELA</v>
      </c>
      <c r="D20" s="11" t="str">
        <f>IF(OR(COUNTRY_INFO!$T$9:$T$1000="T1 (PZQ+ALB/MBD)",COUNTRY_INFO!$U$9:$U$1000="T1 (PZQ+ALB/MBD)"), "T1 (PZQ+ALB/MBD)", " ")</f>
        <v xml:space="preserve"> </v>
      </c>
      <c r="E20" s="64"/>
      <c r="F20" s="127"/>
      <c r="G20" s="67"/>
      <c r="H20" s="14"/>
      <c r="I20" s="74"/>
      <c r="J20" s="67"/>
      <c r="K20" s="11">
        <f t="shared" si="1"/>
        <v>0</v>
      </c>
      <c r="L20" s="67"/>
      <c r="M20" s="22"/>
      <c r="N20" s="72"/>
      <c r="O20" s="14">
        <f t="shared" si="2"/>
        <v>0</v>
      </c>
      <c r="P20" s="71" t="str">
        <f t="shared" si="3"/>
        <v xml:space="preserve"> </v>
      </c>
      <c r="Q20" s="68" t="str">
        <f t="shared" si="4"/>
        <v xml:space="preserve"> </v>
      </c>
      <c r="R20" s="71" t="str">
        <f t="shared" si="5"/>
        <v xml:space="preserve"> </v>
      </c>
      <c r="S20" s="68" t="str">
        <f t="shared" si="6"/>
        <v xml:space="preserve"> </v>
      </c>
    </row>
    <row r="21" spans="1:19" x14ac:dyDescent="0.25">
      <c r="A21" s="10" t="str">
        <f>IF(COUNTRY_INFO!A21=0," ",COUNTRY_INFO!A21)</f>
        <v>Angola</v>
      </c>
      <c r="B21" s="10" t="str">
        <f>IF(COUNTRY_INFO!B21=0," ",COUNTRY_INFO!B21)</f>
        <v>BENGUELA</v>
      </c>
      <c r="C21" s="10" t="str">
        <f>IF(COUNTRY_INFO!C21=0," ",COUNTRY_INFO!C21)</f>
        <v>CHONGOROI</v>
      </c>
      <c r="D21" s="11" t="str">
        <f>IF(OR(COUNTRY_INFO!$T$9:$T$1000="T1 (PZQ+ALB/MBD)",COUNTRY_INFO!$U$9:$U$1000="T1 (PZQ+ALB/MBD)"), "T1 (PZQ+ALB/MBD)", " ")</f>
        <v xml:space="preserve"> </v>
      </c>
      <c r="E21" s="64"/>
      <c r="F21" s="127"/>
      <c r="G21" s="67"/>
      <c r="H21" s="14"/>
      <c r="I21" s="74"/>
      <c r="J21" s="67"/>
      <c r="K21" s="11">
        <f t="shared" si="1"/>
        <v>0</v>
      </c>
      <c r="L21" s="67"/>
      <c r="M21" s="22"/>
      <c r="N21" s="72"/>
      <c r="O21" s="14">
        <f t="shared" si="2"/>
        <v>0</v>
      </c>
      <c r="P21" s="71" t="str">
        <f t="shared" si="3"/>
        <v xml:space="preserve"> </v>
      </c>
      <c r="Q21" s="68" t="str">
        <f t="shared" si="4"/>
        <v xml:space="preserve"> </v>
      </c>
      <c r="R21" s="71" t="str">
        <f t="shared" si="5"/>
        <v xml:space="preserve"> </v>
      </c>
      <c r="S21" s="68" t="str">
        <f t="shared" si="6"/>
        <v xml:space="preserve"> </v>
      </c>
    </row>
    <row r="22" spans="1:19" x14ac:dyDescent="0.25">
      <c r="A22" s="10" t="str">
        <f>IF(COUNTRY_INFO!A22=0," ",COUNTRY_INFO!A22)</f>
        <v>Angola</v>
      </c>
      <c r="B22" s="10" t="str">
        <f>IF(COUNTRY_INFO!B22=0," ",COUNTRY_INFO!B22)</f>
        <v>BENGUELA</v>
      </c>
      <c r="C22" s="10" t="str">
        <f>IF(COUNTRY_INFO!C22=0," ",COUNTRY_INFO!C22)</f>
        <v>CUBAL</v>
      </c>
      <c r="D22" s="11" t="str">
        <f>IF(OR(COUNTRY_INFO!$T$9:$T$1000="T1 (PZQ+ALB/MBD)",COUNTRY_INFO!$U$9:$U$1000="T1 (PZQ+ALB/MBD)"), "T1 (PZQ+ALB/MBD)", " ")</f>
        <v xml:space="preserve"> </v>
      </c>
      <c r="E22" s="64"/>
      <c r="F22" s="127"/>
      <c r="G22" s="67"/>
      <c r="H22" s="14"/>
      <c r="I22" s="74"/>
      <c r="J22" s="67"/>
      <c r="K22" s="11">
        <f t="shared" si="1"/>
        <v>0</v>
      </c>
      <c r="L22" s="67"/>
      <c r="M22" s="22"/>
      <c r="N22" s="72"/>
      <c r="O22" s="14">
        <f t="shared" si="2"/>
        <v>0</v>
      </c>
      <c r="P22" s="71" t="str">
        <f t="shared" si="3"/>
        <v xml:space="preserve"> </v>
      </c>
      <c r="Q22" s="68" t="str">
        <f t="shared" si="4"/>
        <v xml:space="preserve"> </v>
      </c>
      <c r="R22" s="71" t="str">
        <f t="shared" si="5"/>
        <v xml:space="preserve"> </v>
      </c>
      <c r="S22" s="68" t="str">
        <f t="shared" si="6"/>
        <v xml:space="preserve"> </v>
      </c>
    </row>
    <row r="23" spans="1:19" x14ac:dyDescent="0.25">
      <c r="A23" s="10" t="str">
        <f>IF(COUNTRY_INFO!A23=0," ",COUNTRY_INFO!A23)</f>
        <v>Angola</v>
      </c>
      <c r="B23" s="10" t="str">
        <f>IF(COUNTRY_INFO!B23=0," ",COUNTRY_INFO!B23)</f>
        <v>BENGUELA</v>
      </c>
      <c r="C23" s="10" t="str">
        <f>IF(COUNTRY_INFO!C23=0," ",COUNTRY_INFO!C23)</f>
        <v>GANDA</v>
      </c>
      <c r="D23" s="11" t="str">
        <f>IF(OR(COUNTRY_INFO!$T$9:$T$1000="T1 (PZQ+ALB/MBD)",COUNTRY_INFO!$U$9:$U$1000="T1 (PZQ+ALB/MBD)"), "T1 (PZQ+ALB/MBD)", " ")</f>
        <v xml:space="preserve"> </v>
      </c>
      <c r="E23" s="64"/>
      <c r="F23" s="127"/>
      <c r="G23" s="67"/>
      <c r="H23" s="14"/>
      <c r="I23" s="74"/>
      <c r="J23" s="67"/>
      <c r="K23" s="11">
        <f t="shared" si="1"/>
        <v>0</v>
      </c>
      <c r="L23" s="67"/>
      <c r="M23" s="22"/>
      <c r="N23" s="72"/>
      <c r="O23" s="14">
        <f t="shared" si="2"/>
        <v>0</v>
      </c>
      <c r="P23" s="71" t="str">
        <f t="shared" si="3"/>
        <v xml:space="preserve"> </v>
      </c>
      <c r="Q23" s="68" t="str">
        <f t="shared" si="4"/>
        <v xml:space="preserve"> </v>
      </c>
      <c r="R23" s="71" t="str">
        <f t="shared" si="5"/>
        <v xml:space="preserve"> </v>
      </c>
      <c r="S23" s="68" t="str">
        <f t="shared" si="6"/>
        <v xml:space="preserve"> </v>
      </c>
    </row>
    <row r="24" spans="1:19" x14ac:dyDescent="0.25">
      <c r="A24" s="10" t="str">
        <f>IF(COUNTRY_INFO!A24=0," ",COUNTRY_INFO!A24)</f>
        <v>Angola</v>
      </c>
      <c r="B24" s="10" t="str">
        <f>IF(COUNTRY_INFO!B24=0," ",COUNTRY_INFO!B24)</f>
        <v>BENGUELA</v>
      </c>
      <c r="C24" s="10" t="str">
        <f>IF(COUNTRY_INFO!C24=0," ",COUNTRY_INFO!C24)</f>
        <v>LOBITO</v>
      </c>
      <c r="D24" s="11" t="str">
        <f>IF(OR(COUNTRY_INFO!$T$9:$T$1000="T1 (PZQ+ALB/MBD)",COUNTRY_INFO!$U$9:$U$1000="T1 (PZQ+ALB/MBD)"), "T1 (PZQ+ALB/MBD)", " ")</f>
        <v xml:space="preserve"> </v>
      </c>
      <c r="E24" s="64"/>
      <c r="F24" s="127"/>
      <c r="G24" s="67"/>
      <c r="H24" s="14"/>
      <c r="I24" s="74"/>
      <c r="J24" s="67"/>
      <c r="K24" s="11">
        <f t="shared" si="1"/>
        <v>0</v>
      </c>
      <c r="L24" s="67"/>
      <c r="M24" s="22"/>
      <c r="N24" s="72"/>
      <c r="O24" s="14">
        <f t="shared" si="2"/>
        <v>0</v>
      </c>
      <c r="P24" s="71" t="str">
        <f t="shared" si="3"/>
        <v xml:space="preserve"> </v>
      </c>
      <c r="Q24" s="68" t="str">
        <f t="shared" si="4"/>
        <v xml:space="preserve"> </v>
      </c>
      <c r="R24" s="71" t="str">
        <f t="shared" si="5"/>
        <v xml:space="preserve"> </v>
      </c>
      <c r="S24" s="68" t="str">
        <f t="shared" si="6"/>
        <v xml:space="preserve"> </v>
      </c>
    </row>
    <row r="25" spans="1:19" x14ac:dyDescent="0.25">
      <c r="A25" s="10" t="str">
        <f>IF(COUNTRY_INFO!A25=0," ",COUNTRY_INFO!A25)</f>
        <v>Angola</v>
      </c>
      <c r="B25" s="10" t="str">
        <f>IF(COUNTRY_INFO!B25=0," ",COUNTRY_INFO!B25)</f>
        <v>BIE</v>
      </c>
      <c r="C25" s="10" t="str">
        <f>IF(COUNTRY_INFO!C25=0," ",COUNTRY_INFO!C25)</f>
        <v>ANDULO</v>
      </c>
      <c r="D25" s="11" t="str">
        <f>IF(OR(COUNTRY_INFO!$T$9:$T$1000="T1 (PZQ+ALB/MBD)",COUNTRY_INFO!$U$9:$U$1000="T1 (PZQ+ALB/MBD)"), "T1 (PZQ+ALB/MBD)", " ")</f>
        <v xml:space="preserve"> </v>
      </c>
      <c r="E25" s="64"/>
      <c r="F25" s="127"/>
      <c r="G25" s="67"/>
      <c r="H25" s="14"/>
      <c r="I25" s="74"/>
      <c r="J25" s="67"/>
      <c r="K25" s="11">
        <f t="shared" si="1"/>
        <v>0</v>
      </c>
      <c r="L25" s="67"/>
      <c r="M25" s="22"/>
      <c r="N25" s="72"/>
      <c r="O25" s="14">
        <f t="shared" si="2"/>
        <v>0</v>
      </c>
      <c r="P25" s="71" t="str">
        <f t="shared" si="3"/>
        <v xml:space="preserve"> </v>
      </c>
      <c r="Q25" s="68" t="str">
        <f t="shared" si="4"/>
        <v xml:space="preserve"> </v>
      </c>
      <c r="R25" s="71" t="str">
        <f t="shared" si="5"/>
        <v xml:space="preserve"> </v>
      </c>
      <c r="S25" s="68" t="str">
        <f t="shared" si="6"/>
        <v xml:space="preserve"> </v>
      </c>
    </row>
    <row r="26" spans="1:19" x14ac:dyDescent="0.25">
      <c r="A26" s="10" t="str">
        <f>IF(COUNTRY_INFO!A26=0," ",COUNTRY_INFO!A26)</f>
        <v>Angola</v>
      </c>
      <c r="B26" s="10" t="str">
        <f>IF(COUNTRY_INFO!B26=0," ",COUNTRY_INFO!B26)</f>
        <v>BIE</v>
      </c>
      <c r="C26" s="10" t="str">
        <f>IF(COUNTRY_INFO!C26=0," ",COUNTRY_INFO!C26)</f>
        <v>CAMACUPA</v>
      </c>
      <c r="D26" s="11" t="str">
        <f>IF(OR(COUNTRY_INFO!$T$9:$T$1000="T1 (PZQ+ALB/MBD)",COUNTRY_INFO!$U$9:$U$1000="T1 (PZQ+ALB/MBD)"), "T1 (PZQ+ALB/MBD)", " ")</f>
        <v xml:space="preserve"> </v>
      </c>
      <c r="E26" s="64"/>
      <c r="F26" s="127"/>
      <c r="G26" s="67"/>
      <c r="H26" s="14"/>
      <c r="I26" s="74"/>
      <c r="J26" s="67"/>
      <c r="K26" s="11">
        <f t="shared" si="1"/>
        <v>0</v>
      </c>
      <c r="L26" s="67"/>
      <c r="M26" s="22"/>
      <c r="N26" s="72"/>
      <c r="O26" s="14">
        <f t="shared" si="2"/>
        <v>0</v>
      </c>
      <c r="P26" s="71" t="str">
        <f t="shared" si="3"/>
        <v xml:space="preserve"> </v>
      </c>
      <c r="Q26" s="68" t="str">
        <f t="shared" si="4"/>
        <v xml:space="preserve"> </v>
      </c>
      <c r="R26" s="71" t="str">
        <f t="shared" si="5"/>
        <v xml:space="preserve"> </v>
      </c>
      <c r="S26" s="68" t="str">
        <f t="shared" si="6"/>
        <v xml:space="preserve"> </v>
      </c>
    </row>
    <row r="27" spans="1:19" x14ac:dyDescent="0.25">
      <c r="A27" s="10" t="str">
        <f>IF(COUNTRY_INFO!A27=0," ",COUNTRY_INFO!A27)</f>
        <v>Angola</v>
      </c>
      <c r="B27" s="10" t="str">
        <f>IF(COUNTRY_INFO!B27=0," ",COUNTRY_INFO!B27)</f>
        <v>BIE</v>
      </c>
      <c r="C27" s="10" t="str">
        <f>IF(COUNTRY_INFO!C27=0," ",COUNTRY_INFO!C27)</f>
        <v>CATABOLA</v>
      </c>
      <c r="D27" s="11" t="str">
        <f>IF(OR(COUNTRY_INFO!$T$9:$T$1000="T1 (PZQ+ALB/MBD)",COUNTRY_INFO!$U$9:$U$1000="T1 (PZQ+ALB/MBD)"), "T1 (PZQ+ALB/MBD)", " ")</f>
        <v xml:space="preserve"> </v>
      </c>
      <c r="E27" s="64"/>
      <c r="F27" s="127"/>
      <c r="G27" s="67"/>
      <c r="H27" s="14"/>
      <c r="I27" s="74"/>
      <c r="J27" s="67"/>
      <c r="K27" s="11">
        <f t="shared" si="1"/>
        <v>0</v>
      </c>
      <c r="L27" s="67"/>
      <c r="M27" s="22"/>
      <c r="N27" s="72"/>
      <c r="O27" s="14">
        <f t="shared" si="2"/>
        <v>0</v>
      </c>
      <c r="P27" s="71" t="str">
        <f t="shared" si="3"/>
        <v xml:space="preserve"> </v>
      </c>
      <c r="Q27" s="68" t="str">
        <f t="shared" si="4"/>
        <v xml:space="preserve"> </v>
      </c>
      <c r="R27" s="71" t="str">
        <f t="shared" si="5"/>
        <v xml:space="preserve"> </v>
      </c>
      <c r="S27" s="68" t="str">
        <f t="shared" si="6"/>
        <v xml:space="preserve"> </v>
      </c>
    </row>
    <row r="28" spans="1:19" x14ac:dyDescent="0.25">
      <c r="A28" s="10" t="str">
        <f>IF(COUNTRY_INFO!A28=0," ",COUNTRY_INFO!A28)</f>
        <v>Angola</v>
      </c>
      <c r="B28" s="10" t="str">
        <f>IF(COUNTRY_INFO!B28=0," ",COUNTRY_INFO!B28)</f>
        <v>BIE</v>
      </c>
      <c r="C28" s="10" t="str">
        <f>IF(COUNTRY_INFO!C28=0," ",COUNTRY_INFO!C28)</f>
        <v>CHINGUAR</v>
      </c>
      <c r="D28" s="11" t="str">
        <f>IF(OR(COUNTRY_INFO!$T$9:$T$1000="T1 (PZQ+ALB/MBD)",COUNTRY_INFO!$U$9:$U$1000="T1 (PZQ+ALB/MBD)"), "T1 (PZQ+ALB/MBD)", " ")</f>
        <v xml:space="preserve"> </v>
      </c>
      <c r="E28" s="64"/>
      <c r="F28" s="127"/>
      <c r="G28" s="67"/>
      <c r="H28" s="14"/>
      <c r="I28" s="74"/>
      <c r="J28" s="67"/>
      <c r="K28" s="11">
        <f t="shared" si="1"/>
        <v>0</v>
      </c>
      <c r="L28" s="67"/>
      <c r="M28" s="22"/>
      <c r="N28" s="72"/>
      <c r="O28" s="14">
        <f t="shared" si="2"/>
        <v>0</v>
      </c>
      <c r="P28" s="71" t="str">
        <f t="shared" si="3"/>
        <v xml:space="preserve"> </v>
      </c>
      <c r="Q28" s="68" t="str">
        <f t="shared" si="4"/>
        <v xml:space="preserve"> </v>
      </c>
      <c r="R28" s="71" t="str">
        <f t="shared" si="5"/>
        <v xml:space="preserve"> </v>
      </c>
      <c r="S28" s="68" t="str">
        <f t="shared" si="6"/>
        <v xml:space="preserve"> </v>
      </c>
    </row>
    <row r="29" spans="1:19" x14ac:dyDescent="0.25">
      <c r="A29" s="10" t="str">
        <f>IF(COUNTRY_INFO!A29=0," ",COUNTRY_INFO!A29)</f>
        <v>Angola</v>
      </c>
      <c r="B29" s="10" t="str">
        <f>IF(COUNTRY_INFO!B29=0," ",COUNTRY_INFO!B29)</f>
        <v>BIE</v>
      </c>
      <c r="C29" s="10" t="str">
        <f>IF(COUNTRY_INFO!C29=0," ",COUNTRY_INFO!C29)</f>
        <v>CHITEMBO</v>
      </c>
      <c r="D29" s="11" t="str">
        <f>IF(OR(COUNTRY_INFO!$T$9:$T$1000="T1 (PZQ+ALB/MBD)",COUNTRY_INFO!$U$9:$U$1000="T1 (PZQ+ALB/MBD)"), "T1 (PZQ+ALB/MBD)", " ")</f>
        <v xml:space="preserve"> </v>
      </c>
      <c r="E29" s="64"/>
      <c r="F29" s="127"/>
      <c r="G29" s="67"/>
      <c r="H29" s="14"/>
      <c r="I29" s="74"/>
      <c r="J29" s="67"/>
      <c r="K29" s="11">
        <f t="shared" si="1"/>
        <v>0</v>
      </c>
      <c r="L29" s="67"/>
      <c r="M29" s="22"/>
      <c r="N29" s="72"/>
      <c r="O29" s="14">
        <f t="shared" si="2"/>
        <v>0</v>
      </c>
      <c r="P29" s="71" t="str">
        <f t="shared" si="3"/>
        <v xml:space="preserve"> </v>
      </c>
      <c r="Q29" s="68" t="str">
        <f t="shared" si="4"/>
        <v xml:space="preserve"> </v>
      </c>
      <c r="R29" s="71" t="str">
        <f t="shared" si="5"/>
        <v xml:space="preserve"> </v>
      </c>
      <c r="S29" s="68" t="str">
        <f t="shared" si="6"/>
        <v xml:space="preserve"> </v>
      </c>
    </row>
    <row r="30" spans="1:19" x14ac:dyDescent="0.25">
      <c r="A30" s="10" t="str">
        <f>IF(COUNTRY_INFO!A30=0," ",COUNTRY_INFO!A30)</f>
        <v>Angola</v>
      </c>
      <c r="B30" s="10" t="str">
        <f>IF(COUNTRY_INFO!B30=0," ",COUNTRY_INFO!B30)</f>
        <v>BIE</v>
      </c>
      <c r="C30" s="10" t="str">
        <f>IF(COUNTRY_INFO!C30=0," ",COUNTRY_INFO!C30)</f>
        <v>CUEMBA</v>
      </c>
      <c r="D30" s="11" t="str">
        <f>IF(OR(COUNTRY_INFO!$T$9:$T$1000="T1 (PZQ+ALB/MBD)",COUNTRY_INFO!$U$9:$U$1000="T1 (PZQ+ALB/MBD)"), "T1 (PZQ+ALB/MBD)", " ")</f>
        <v xml:space="preserve"> </v>
      </c>
      <c r="E30" s="64"/>
      <c r="F30" s="127"/>
      <c r="G30" s="67"/>
      <c r="H30" s="14"/>
      <c r="I30" s="74"/>
      <c r="J30" s="67"/>
      <c r="K30" s="11">
        <f t="shared" si="1"/>
        <v>0</v>
      </c>
      <c r="L30" s="67"/>
      <c r="M30" s="22"/>
      <c r="N30" s="72"/>
      <c r="O30" s="14">
        <f t="shared" si="2"/>
        <v>0</v>
      </c>
      <c r="P30" s="71" t="str">
        <f t="shared" si="3"/>
        <v xml:space="preserve"> </v>
      </c>
      <c r="Q30" s="68" t="str">
        <f t="shared" si="4"/>
        <v xml:space="preserve"> </v>
      </c>
      <c r="R30" s="71" t="str">
        <f t="shared" si="5"/>
        <v xml:space="preserve"> </v>
      </c>
      <c r="S30" s="68" t="str">
        <f t="shared" si="6"/>
        <v xml:space="preserve"> </v>
      </c>
    </row>
    <row r="31" spans="1:19" x14ac:dyDescent="0.25">
      <c r="A31" s="10" t="str">
        <f>IF(COUNTRY_INFO!A31=0," ",COUNTRY_INFO!A31)</f>
        <v>Angola</v>
      </c>
      <c r="B31" s="10" t="str">
        <f>IF(COUNTRY_INFO!B31=0," ",COUNTRY_INFO!B31)</f>
        <v>BIE</v>
      </c>
      <c r="C31" s="10" t="str">
        <f>IF(COUNTRY_INFO!C31=0," ",COUNTRY_INFO!C31)</f>
        <v>CUNHINGA</v>
      </c>
      <c r="D31" s="11" t="str">
        <f>IF(OR(COUNTRY_INFO!$T$9:$T$1000="T1 (PZQ+ALB/MBD)",COUNTRY_INFO!$U$9:$U$1000="T1 (PZQ+ALB/MBD)"), "T1 (PZQ+ALB/MBD)", " ")</f>
        <v xml:space="preserve"> </v>
      </c>
      <c r="E31" s="64"/>
      <c r="F31" s="127"/>
      <c r="G31" s="67"/>
      <c r="H31" s="14"/>
      <c r="I31" s="74"/>
      <c r="J31" s="67"/>
      <c r="K31" s="11">
        <f t="shared" si="1"/>
        <v>0</v>
      </c>
      <c r="L31" s="67"/>
      <c r="M31" s="22"/>
      <c r="N31" s="72"/>
      <c r="O31" s="14">
        <f t="shared" si="2"/>
        <v>0</v>
      </c>
      <c r="P31" s="71" t="str">
        <f t="shared" si="3"/>
        <v xml:space="preserve"> </v>
      </c>
      <c r="Q31" s="68" t="str">
        <f t="shared" si="4"/>
        <v xml:space="preserve"> </v>
      </c>
      <c r="R31" s="71" t="str">
        <f t="shared" si="5"/>
        <v xml:space="preserve"> </v>
      </c>
      <c r="S31" s="68" t="str">
        <f t="shared" si="6"/>
        <v xml:space="preserve"> </v>
      </c>
    </row>
    <row r="32" spans="1:19" x14ac:dyDescent="0.25">
      <c r="A32" s="10" t="str">
        <f>IF(COUNTRY_INFO!A32=0," ",COUNTRY_INFO!A32)</f>
        <v>Angola</v>
      </c>
      <c r="B32" s="10" t="str">
        <f>IF(COUNTRY_INFO!B32=0," ",COUNTRY_INFO!B32)</f>
        <v>BIE</v>
      </c>
      <c r="C32" s="10" t="str">
        <f>IF(COUNTRY_INFO!C32=0," ",COUNTRY_INFO!C32)</f>
        <v>KUITO</v>
      </c>
      <c r="D32" s="11" t="str">
        <f>IF(OR(COUNTRY_INFO!$T$9:$T$1000="T1 (PZQ+ALB/MBD)",COUNTRY_INFO!$U$9:$U$1000="T1 (PZQ+ALB/MBD)"), "T1 (PZQ+ALB/MBD)", " ")</f>
        <v xml:space="preserve"> </v>
      </c>
      <c r="E32" s="64"/>
      <c r="F32" s="127"/>
      <c r="G32" s="67"/>
      <c r="H32" s="14"/>
      <c r="I32" s="74"/>
      <c r="J32" s="67"/>
      <c r="K32" s="11">
        <f t="shared" si="1"/>
        <v>0</v>
      </c>
      <c r="L32" s="67"/>
      <c r="M32" s="22"/>
      <c r="N32" s="72"/>
      <c r="O32" s="14">
        <f t="shared" si="2"/>
        <v>0</v>
      </c>
      <c r="P32" s="71" t="str">
        <f t="shared" si="3"/>
        <v xml:space="preserve"> </v>
      </c>
      <c r="Q32" s="68" t="str">
        <f t="shared" si="4"/>
        <v xml:space="preserve"> </v>
      </c>
      <c r="R32" s="71" t="str">
        <f t="shared" si="5"/>
        <v xml:space="preserve"> </v>
      </c>
      <c r="S32" s="68" t="str">
        <f t="shared" si="6"/>
        <v xml:space="preserve"> </v>
      </c>
    </row>
    <row r="33" spans="1:19" x14ac:dyDescent="0.25">
      <c r="A33" s="10" t="str">
        <f>IF(COUNTRY_INFO!A33=0," ",COUNTRY_INFO!A33)</f>
        <v>Angola</v>
      </c>
      <c r="B33" s="10" t="str">
        <f>IF(COUNTRY_INFO!B33=0," ",COUNTRY_INFO!B33)</f>
        <v>BIE</v>
      </c>
      <c r="C33" s="10" t="str">
        <f>IF(COUNTRY_INFO!C33=0," ",COUNTRY_INFO!C33)</f>
        <v>NHAREA</v>
      </c>
      <c r="D33" s="11" t="str">
        <f>IF(OR(COUNTRY_INFO!$T$9:$T$1000="T1 (PZQ+ALB/MBD)",COUNTRY_INFO!$U$9:$U$1000="T1 (PZQ+ALB/MBD)"), "T1 (PZQ+ALB/MBD)", " ")</f>
        <v xml:space="preserve"> </v>
      </c>
      <c r="E33" s="64"/>
      <c r="F33" s="127"/>
      <c r="G33" s="67"/>
      <c r="H33" s="14"/>
      <c r="I33" s="74"/>
      <c r="J33" s="67"/>
      <c r="K33" s="11">
        <f t="shared" si="1"/>
        <v>0</v>
      </c>
      <c r="L33" s="67"/>
      <c r="M33" s="22"/>
      <c r="N33" s="72"/>
      <c r="O33" s="14">
        <f t="shared" si="2"/>
        <v>0</v>
      </c>
      <c r="P33" s="71" t="str">
        <f t="shared" si="3"/>
        <v xml:space="preserve"> </v>
      </c>
      <c r="Q33" s="68" t="str">
        <f t="shared" si="4"/>
        <v xml:space="preserve"> </v>
      </c>
      <c r="R33" s="71" t="str">
        <f t="shared" si="5"/>
        <v xml:space="preserve"> </v>
      </c>
      <c r="S33" s="68" t="str">
        <f t="shared" si="6"/>
        <v xml:space="preserve"> </v>
      </c>
    </row>
    <row r="34" spans="1:19" x14ac:dyDescent="0.25">
      <c r="A34" s="10" t="str">
        <f>IF(COUNTRY_INFO!A34=0," ",COUNTRY_INFO!A34)</f>
        <v>Angola</v>
      </c>
      <c r="B34" s="10" t="str">
        <f>IF(COUNTRY_INFO!B34=0," ",COUNTRY_INFO!B34)</f>
        <v>CABINDA</v>
      </c>
      <c r="C34" s="10" t="str">
        <f>IF(COUNTRY_INFO!C34=0," ",COUNTRY_INFO!C34)</f>
        <v>BELIZE</v>
      </c>
      <c r="D34" s="11" t="str">
        <f>IF(OR(COUNTRY_INFO!$T$9:$T$1000="T1 (PZQ+ALB/MBD)",COUNTRY_INFO!$U$9:$U$1000="T1 (PZQ+ALB/MBD)"), "T1 (PZQ+ALB/MBD)", " ")</f>
        <v xml:space="preserve"> </v>
      </c>
      <c r="E34" s="64"/>
      <c r="F34" s="127"/>
      <c r="G34" s="67"/>
      <c r="H34" s="14"/>
      <c r="I34" s="74"/>
      <c r="J34" s="67"/>
      <c r="K34" s="11">
        <f t="shared" si="1"/>
        <v>0</v>
      </c>
      <c r="L34" s="67"/>
      <c r="M34" s="22"/>
      <c r="N34" s="72"/>
      <c r="O34" s="14">
        <f t="shared" si="2"/>
        <v>0</v>
      </c>
      <c r="P34" s="71" t="str">
        <f t="shared" si="3"/>
        <v xml:space="preserve"> </v>
      </c>
      <c r="Q34" s="68" t="str">
        <f t="shared" si="4"/>
        <v xml:space="preserve"> </v>
      </c>
      <c r="R34" s="71" t="str">
        <f t="shared" si="5"/>
        <v xml:space="preserve"> </v>
      </c>
      <c r="S34" s="68" t="str">
        <f t="shared" si="6"/>
        <v xml:space="preserve"> </v>
      </c>
    </row>
    <row r="35" spans="1:19" x14ac:dyDescent="0.25">
      <c r="A35" s="10" t="str">
        <f>IF(COUNTRY_INFO!A35=0," ",COUNTRY_INFO!A35)</f>
        <v>Angola</v>
      </c>
      <c r="B35" s="10" t="str">
        <f>IF(COUNTRY_INFO!B35=0," ",COUNTRY_INFO!B35)</f>
        <v>CABINDA</v>
      </c>
      <c r="C35" s="10" t="str">
        <f>IF(COUNTRY_INFO!C35=0," ",COUNTRY_INFO!C35)</f>
        <v>BUCO ZAU</v>
      </c>
      <c r="D35" s="11" t="str">
        <f>IF(OR(COUNTRY_INFO!$T$9:$T$1000="T1 (PZQ+ALB/MBD)",COUNTRY_INFO!$U$9:$U$1000="T1 (PZQ+ALB/MBD)"), "T1 (PZQ+ALB/MBD)", " ")</f>
        <v xml:space="preserve"> </v>
      </c>
      <c r="E35" s="64"/>
      <c r="F35" s="127"/>
      <c r="G35" s="67"/>
      <c r="H35" s="14"/>
      <c r="I35" s="74"/>
      <c r="J35" s="67"/>
      <c r="K35" s="11">
        <f t="shared" si="1"/>
        <v>0</v>
      </c>
      <c r="L35" s="67"/>
      <c r="M35" s="22"/>
      <c r="N35" s="72"/>
      <c r="O35" s="14">
        <f t="shared" si="2"/>
        <v>0</v>
      </c>
      <c r="P35" s="71" t="str">
        <f t="shared" si="3"/>
        <v xml:space="preserve"> </v>
      </c>
      <c r="Q35" s="68" t="str">
        <f t="shared" si="4"/>
        <v xml:space="preserve"> </v>
      </c>
      <c r="R35" s="71" t="str">
        <f t="shared" si="5"/>
        <v xml:space="preserve"> </v>
      </c>
      <c r="S35" s="68" t="str">
        <f t="shared" si="6"/>
        <v xml:space="preserve"> </v>
      </c>
    </row>
    <row r="36" spans="1:19" x14ac:dyDescent="0.25">
      <c r="A36" s="10" t="str">
        <f>IF(COUNTRY_INFO!A36=0," ",COUNTRY_INFO!A36)</f>
        <v>Angola</v>
      </c>
      <c r="B36" s="10" t="str">
        <f>IF(COUNTRY_INFO!B36=0," ",COUNTRY_INFO!B36)</f>
        <v>CABINDA</v>
      </c>
      <c r="C36" s="10" t="str">
        <f>IF(COUNTRY_INFO!C36=0," ",COUNTRY_INFO!C36)</f>
        <v>CABINDA</v>
      </c>
      <c r="D36" s="11" t="str">
        <f>IF(OR(COUNTRY_INFO!$T$9:$T$1000="T1 (PZQ+ALB/MBD)",COUNTRY_INFO!$U$9:$U$1000="T1 (PZQ+ALB/MBD)"), "T1 (PZQ+ALB/MBD)", " ")</f>
        <v xml:space="preserve"> </v>
      </c>
      <c r="E36" s="64"/>
      <c r="F36" s="127"/>
      <c r="G36" s="67"/>
      <c r="H36" s="14"/>
      <c r="I36" s="74"/>
      <c r="J36" s="67"/>
      <c r="K36" s="11">
        <f t="shared" si="1"/>
        <v>0</v>
      </c>
      <c r="L36" s="67"/>
      <c r="M36" s="22"/>
      <c r="N36" s="72"/>
      <c r="O36" s="14">
        <f t="shared" si="2"/>
        <v>0</v>
      </c>
      <c r="P36" s="71" t="str">
        <f t="shared" si="3"/>
        <v xml:space="preserve"> </v>
      </c>
      <c r="Q36" s="68" t="str">
        <f t="shared" si="4"/>
        <v xml:space="preserve"> </v>
      </c>
      <c r="R36" s="71" t="str">
        <f t="shared" si="5"/>
        <v xml:space="preserve"> </v>
      </c>
      <c r="S36" s="68" t="str">
        <f t="shared" si="6"/>
        <v xml:space="preserve"> </v>
      </c>
    </row>
    <row r="37" spans="1:19" x14ac:dyDescent="0.25">
      <c r="A37" s="10" t="str">
        <f>IF(COUNTRY_INFO!A37=0," ",COUNTRY_INFO!A37)</f>
        <v>Angola</v>
      </c>
      <c r="B37" s="10" t="str">
        <f>IF(COUNTRY_INFO!B37=0," ",COUNTRY_INFO!B37)</f>
        <v>CABINDA</v>
      </c>
      <c r="C37" s="10" t="str">
        <f>IF(COUNTRY_INFO!C37=0," ",COUNTRY_INFO!C37)</f>
        <v>CACONGO</v>
      </c>
      <c r="D37" s="11" t="str">
        <f>IF(OR(COUNTRY_INFO!$T$9:$T$1000="T1 (PZQ+ALB/MBD)",COUNTRY_INFO!$U$9:$U$1000="T1 (PZQ+ALB/MBD)"), "T1 (PZQ+ALB/MBD)", " ")</f>
        <v xml:space="preserve"> </v>
      </c>
      <c r="E37" s="64"/>
      <c r="F37" s="127"/>
      <c r="G37" s="67"/>
      <c r="H37" s="14"/>
      <c r="I37" s="74"/>
      <c r="J37" s="67"/>
      <c r="K37" s="11">
        <f t="shared" si="1"/>
        <v>0</v>
      </c>
      <c r="L37" s="67"/>
      <c r="M37" s="22"/>
      <c r="N37" s="72"/>
      <c r="O37" s="14">
        <f t="shared" si="2"/>
        <v>0</v>
      </c>
      <c r="P37" s="71" t="str">
        <f t="shared" si="3"/>
        <v xml:space="preserve"> </v>
      </c>
      <c r="Q37" s="68" t="str">
        <f t="shared" si="4"/>
        <v xml:space="preserve"> </v>
      </c>
      <c r="R37" s="71" t="str">
        <f t="shared" si="5"/>
        <v xml:space="preserve"> </v>
      </c>
      <c r="S37" s="68" t="str">
        <f t="shared" si="6"/>
        <v xml:space="preserve"> </v>
      </c>
    </row>
    <row r="38" spans="1:19" x14ac:dyDescent="0.25">
      <c r="A38" s="10" t="str">
        <f>IF(COUNTRY_INFO!A38=0," ",COUNTRY_INFO!A38)</f>
        <v>Angola</v>
      </c>
      <c r="B38" s="10" t="str">
        <f>IF(COUNTRY_INFO!B38=0," ",COUNTRY_INFO!B38)</f>
        <v>CUNENE</v>
      </c>
      <c r="C38" s="10" t="str">
        <f>IF(COUNTRY_INFO!C38=0," ",COUNTRY_INFO!C38)</f>
        <v>CAHAMA</v>
      </c>
      <c r="D38" s="11" t="str">
        <f>IF(OR(COUNTRY_INFO!$T$9:$T$1000="T1 (PZQ+ALB/MBD)",COUNTRY_INFO!$U$9:$U$1000="T1 (PZQ+ALB/MBD)"), "T1 (PZQ+ALB/MBD)", " ")</f>
        <v xml:space="preserve"> </v>
      </c>
      <c r="E38" s="64"/>
      <c r="F38" s="127"/>
      <c r="G38" s="67"/>
      <c r="H38" s="14"/>
      <c r="I38" s="74"/>
      <c r="J38" s="67"/>
      <c r="K38" s="11">
        <f t="shared" si="1"/>
        <v>0</v>
      </c>
      <c r="L38" s="67"/>
      <c r="M38" s="22"/>
      <c r="N38" s="72"/>
      <c r="O38" s="14">
        <f t="shared" si="2"/>
        <v>0</v>
      </c>
      <c r="P38" s="71" t="str">
        <f t="shared" si="3"/>
        <v xml:space="preserve"> </v>
      </c>
      <c r="Q38" s="68" t="str">
        <f t="shared" si="4"/>
        <v xml:space="preserve"> </v>
      </c>
      <c r="R38" s="71" t="str">
        <f t="shared" si="5"/>
        <v xml:space="preserve"> </v>
      </c>
      <c r="S38" s="68" t="str">
        <f t="shared" si="6"/>
        <v xml:space="preserve"> </v>
      </c>
    </row>
    <row r="39" spans="1:19" x14ac:dyDescent="0.25">
      <c r="A39" s="10" t="str">
        <f>IF(COUNTRY_INFO!A39=0," ",COUNTRY_INFO!A39)</f>
        <v>Angola</v>
      </c>
      <c r="B39" s="10" t="str">
        <f>IF(COUNTRY_INFO!B39=0," ",COUNTRY_INFO!B39)</f>
        <v>CUNENE</v>
      </c>
      <c r="C39" s="10" t="str">
        <f>IF(COUNTRY_INFO!C39=0," ",COUNTRY_INFO!C39)</f>
        <v>CUANHAMA</v>
      </c>
      <c r="D39" s="11" t="str">
        <f>IF(OR(COUNTRY_INFO!$T$9:$T$1000="T1 (PZQ+ALB/MBD)",COUNTRY_INFO!$U$9:$U$1000="T1 (PZQ+ALB/MBD)"), "T1 (PZQ+ALB/MBD)", " ")</f>
        <v xml:space="preserve"> </v>
      </c>
      <c r="E39" s="64"/>
      <c r="F39" s="127"/>
      <c r="G39" s="67"/>
      <c r="H39" s="14"/>
      <c r="I39" s="74"/>
      <c r="J39" s="67"/>
      <c r="K39" s="11">
        <f t="shared" si="1"/>
        <v>0</v>
      </c>
      <c r="L39" s="67"/>
      <c r="M39" s="22"/>
      <c r="N39" s="72"/>
      <c r="O39" s="14">
        <f t="shared" si="2"/>
        <v>0</v>
      </c>
      <c r="P39" s="71" t="str">
        <f t="shared" si="3"/>
        <v xml:space="preserve"> </v>
      </c>
      <c r="Q39" s="68" t="str">
        <f t="shared" si="4"/>
        <v xml:space="preserve"> </v>
      </c>
      <c r="R39" s="71" t="str">
        <f t="shared" si="5"/>
        <v xml:space="preserve"> </v>
      </c>
      <c r="S39" s="68" t="str">
        <f t="shared" si="6"/>
        <v xml:space="preserve"> </v>
      </c>
    </row>
    <row r="40" spans="1:19" x14ac:dyDescent="0.25">
      <c r="A40" s="10" t="str">
        <f>IF(COUNTRY_INFO!A40=0," ",COUNTRY_INFO!A40)</f>
        <v>Angola</v>
      </c>
      <c r="B40" s="10" t="str">
        <f>IF(COUNTRY_INFO!B40=0," ",COUNTRY_INFO!B40)</f>
        <v>CUNENE</v>
      </c>
      <c r="C40" s="10" t="str">
        <f>IF(COUNTRY_INFO!C40=0," ",COUNTRY_INFO!C40)</f>
        <v>CUROCA</v>
      </c>
      <c r="D40" s="11" t="str">
        <f>IF(OR(COUNTRY_INFO!$T$9:$T$1000="T1 (PZQ+ALB/MBD)",COUNTRY_INFO!$U$9:$U$1000="T1 (PZQ+ALB/MBD)"), "T1 (PZQ+ALB/MBD)", " ")</f>
        <v xml:space="preserve"> </v>
      </c>
      <c r="E40" s="64"/>
      <c r="F40" s="127"/>
      <c r="G40" s="67"/>
      <c r="H40" s="14"/>
      <c r="I40" s="74"/>
      <c r="J40" s="67"/>
      <c r="K40" s="11">
        <f t="shared" si="1"/>
        <v>0</v>
      </c>
      <c r="L40" s="67"/>
      <c r="M40" s="22"/>
      <c r="N40" s="72"/>
      <c r="O40" s="14">
        <f t="shared" si="2"/>
        <v>0</v>
      </c>
      <c r="P40" s="71" t="str">
        <f t="shared" si="3"/>
        <v xml:space="preserve"> </v>
      </c>
      <c r="Q40" s="68" t="str">
        <f t="shared" si="4"/>
        <v xml:space="preserve"> </v>
      </c>
      <c r="R40" s="71" t="str">
        <f t="shared" si="5"/>
        <v xml:space="preserve"> </v>
      </c>
      <c r="S40" s="68" t="str">
        <f t="shared" si="6"/>
        <v xml:space="preserve"> </v>
      </c>
    </row>
    <row r="41" spans="1:19" x14ac:dyDescent="0.25">
      <c r="A41" s="10" t="str">
        <f>IF(COUNTRY_INFO!A41=0," ",COUNTRY_INFO!A41)</f>
        <v>Angola</v>
      </c>
      <c r="B41" s="10" t="str">
        <f>IF(COUNTRY_INFO!B41=0," ",COUNTRY_INFO!B41)</f>
        <v>CUNENE</v>
      </c>
      <c r="C41" s="10" t="str">
        <f>IF(COUNTRY_INFO!C41=0," ",COUNTRY_INFO!C41)</f>
        <v>CUVELAI</v>
      </c>
      <c r="D41" s="11" t="str">
        <f>IF(OR(COUNTRY_INFO!$T$9:$T$1000="T1 (PZQ+ALB/MBD)",COUNTRY_INFO!$U$9:$U$1000="T1 (PZQ+ALB/MBD)"), "T1 (PZQ+ALB/MBD)", " ")</f>
        <v xml:space="preserve"> </v>
      </c>
      <c r="E41" s="64"/>
      <c r="F41" s="127"/>
      <c r="G41" s="67"/>
      <c r="H41" s="14"/>
      <c r="I41" s="74"/>
      <c r="J41" s="67"/>
      <c r="K41" s="11">
        <f t="shared" ref="K41:K72" si="7">MAX(H41:I41)+G41+J41</f>
        <v>0</v>
      </c>
      <c r="L41" s="67"/>
      <c r="M41" s="22"/>
      <c r="N41" s="72"/>
      <c r="O41" s="14">
        <f t="shared" ref="O41:O72" si="8">SUM(L41:N41)</f>
        <v>0</v>
      </c>
      <c r="P41" s="71" t="str">
        <f t="shared" ref="P41:P72" si="9">IF(G41&lt;&gt;0, IF(L41/G41*100=0, "-", L41/G41*100), " ")</f>
        <v xml:space="preserve"> </v>
      </c>
      <c r="Q41" s="68" t="str">
        <f t="shared" ref="Q41:Q72" si="10">IF(OR(I41&lt;&gt;0,H41&lt;&gt;0), IF(M41/MAX(H41,I41)*100=0, "-", M41/MAX(H41,I41)*100), " ")</f>
        <v xml:space="preserve"> </v>
      </c>
      <c r="R41" s="71" t="str">
        <f t="shared" ref="R41:R72" si="11">IF(J41&lt;&gt;0, IF(N41/J41*100=0, "-", N41/J41*100), " ")</f>
        <v xml:space="preserve"> </v>
      </c>
      <c r="S41" s="68" t="str">
        <f t="shared" ref="S41:S72" si="12">IF(K41&lt;&gt;0, IF(O41/K41*100=0, "-", O41/K41*100), " ")</f>
        <v xml:space="preserve"> </v>
      </c>
    </row>
    <row r="42" spans="1:19" x14ac:dyDescent="0.25">
      <c r="A42" s="10" t="str">
        <f>IF(COUNTRY_INFO!A42=0," ",COUNTRY_INFO!A42)</f>
        <v>Angola</v>
      </c>
      <c r="B42" s="10" t="str">
        <f>IF(COUNTRY_INFO!B42=0," ",COUNTRY_INFO!B42)</f>
        <v>CUNENE</v>
      </c>
      <c r="C42" s="10" t="str">
        <f>IF(COUNTRY_INFO!C42=0," ",COUNTRY_INFO!C42)</f>
        <v>NAMACUNDE</v>
      </c>
      <c r="D42" s="11" t="str">
        <f>IF(OR(COUNTRY_INFO!$T$9:$T$1000="T1 (PZQ+ALB/MBD)",COUNTRY_INFO!$U$9:$U$1000="T1 (PZQ+ALB/MBD)"), "T1 (PZQ+ALB/MBD)", " ")</f>
        <v xml:space="preserve"> </v>
      </c>
      <c r="E42" s="64"/>
      <c r="F42" s="127"/>
      <c r="G42" s="67"/>
      <c r="H42" s="14"/>
      <c r="I42" s="74"/>
      <c r="J42" s="67"/>
      <c r="K42" s="11">
        <f t="shared" si="7"/>
        <v>0</v>
      </c>
      <c r="L42" s="67"/>
      <c r="M42" s="22"/>
      <c r="N42" s="72"/>
      <c r="O42" s="14">
        <f t="shared" si="8"/>
        <v>0</v>
      </c>
      <c r="P42" s="71" t="str">
        <f t="shared" si="9"/>
        <v xml:space="preserve"> </v>
      </c>
      <c r="Q42" s="68" t="str">
        <f t="shared" si="10"/>
        <v xml:space="preserve"> </v>
      </c>
      <c r="R42" s="71" t="str">
        <f t="shared" si="11"/>
        <v xml:space="preserve"> </v>
      </c>
      <c r="S42" s="68" t="str">
        <f t="shared" si="12"/>
        <v xml:space="preserve"> </v>
      </c>
    </row>
    <row r="43" spans="1:19" x14ac:dyDescent="0.25">
      <c r="A43" s="10" t="str">
        <f>IF(COUNTRY_INFO!A43=0," ",COUNTRY_INFO!A43)</f>
        <v>Angola</v>
      </c>
      <c r="B43" s="10" t="str">
        <f>IF(COUNTRY_INFO!B43=0," ",COUNTRY_INFO!B43)</f>
        <v>CUNENE</v>
      </c>
      <c r="C43" s="10" t="str">
        <f>IF(COUNTRY_INFO!C43=0," ",COUNTRY_INFO!C43)</f>
        <v>OMBADJA</v>
      </c>
      <c r="D43" s="11" t="str">
        <f>IF(OR(COUNTRY_INFO!$T$9:$T$1000="T1 (PZQ+ALB/MBD)",COUNTRY_INFO!$U$9:$U$1000="T1 (PZQ+ALB/MBD)"), "T1 (PZQ+ALB/MBD)", " ")</f>
        <v xml:space="preserve"> </v>
      </c>
      <c r="E43" s="64"/>
      <c r="F43" s="127"/>
      <c r="G43" s="67"/>
      <c r="H43" s="14"/>
      <c r="I43" s="74"/>
      <c r="J43" s="67"/>
      <c r="K43" s="11">
        <f t="shared" si="7"/>
        <v>0</v>
      </c>
      <c r="L43" s="67"/>
      <c r="M43" s="22"/>
      <c r="N43" s="72"/>
      <c r="O43" s="14">
        <f t="shared" si="8"/>
        <v>0</v>
      </c>
      <c r="P43" s="71" t="str">
        <f t="shared" si="9"/>
        <v xml:space="preserve"> </v>
      </c>
      <c r="Q43" s="68" t="str">
        <f t="shared" si="10"/>
        <v xml:space="preserve"> </v>
      </c>
      <c r="R43" s="71" t="str">
        <f t="shared" si="11"/>
        <v xml:space="preserve"> </v>
      </c>
      <c r="S43" s="68" t="str">
        <f t="shared" si="12"/>
        <v xml:space="preserve"> </v>
      </c>
    </row>
    <row r="44" spans="1:19" x14ac:dyDescent="0.25">
      <c r="A44" s="10" t="str">
        <f>IF(COUNTRY_INFO!A44=0," ",COUNTRY_INFO!A44)</f>
        <v>Angola</v>
      </c>
      <c r="B44" s="10" t="str">
        <f>IF(COUNTRY_INFO!B44=0," ",COUNTRY_INFO!B44)</f>
        <v>HUAMBO</v>
      </c>
      <c r="C44" s="10" t="str">
        <f>IF(COUNTRY_INFO!C44=0," ",COUNTRY_INFO!C44)</f>
        <v>BAILUNDO</v>
      </c>
      <c r="D44" s="11" t="str">
        <f>IF(OR(COUNTRY_INFO!$T$9:$T$1000="T1 (PZQ+ALB/MBD)",COUNTRY_INFO!$U$9:$U$1000="T1 (PZQ+ALB/MBD)"), "T1 (PZQ+ALB/MBD)", " ")</f>
        <v xml:space="preserve"> </v>
      </c>
      <c r="E44" s="64"/>
      <c r="F44" s="127"/>
      <c r="G44" s="67"/>
      <c r="H44" s="14"/>
      <c r="I44" s="74"/>
      <c r="J44" s="67"/>
      <c r="K44" s="11">
        <f t="shared" si="7"/>
        <v>0</v>
      </c>
      <c r="L44" s="67"/>
      <c r="M44" s="22"/>
      <c r="N44" s="72"/>
      <c r="O44" s="14">
        <f t="shared" si="8"/>
        <v>0</v>
      </c>
      <c r="P44" s="71" t="str">
        <f t="shared" si="9"/>
        <v xml:space="preserve"> </v>
      </c>
      <c r="Q44" s="68" t="str">
        <f t="shared" si="10"/>
        <v xml:space="preserve"> </v>
      </c>
      <c r="R44" s="71" t="str">
        <f t="shared" si="11"/>
        <v xml:space="preserve"> </v>
      </c>
      <c r="S44" s="68" t="str">
        <f t="shared" si="12"/>
        <v xml:space="preserve"> </v>
      </c>
    </row>
    <row r="45" spans="1:19" x14ac:dyDescent="0.25">
      <c r="A45" s="10" t="str">
        <f>IF(COUNTRY_INFO!A45=0," ",COUNTRY_INFO!A45)</f>
        <v>Angola</v>
      </c>
      <c r="B45" s="10" t="str">
        <f>IF(COUNTRY_INFO!B45=0," ",COUNTRY_INFO!B45)</f>
        <v>HUAMBO</v>
      </c>
      <c r="C45" s="10" t="str">
        <f>IF(COUNTRY_INFO!C45=0," ",COUNTRY_INFO!C45)</f>
        <v>CAALA</v>
      </c>
      <c r="D45" s="11" t="str">
        <f>IF(OR(COUNTRY_INFO!$T$9:$T$1000="T1 (PZQ+ALB/MBD)",COUNTRY_INFO!$U$9:$U$1000="T1 (PZQ+ALB/MBD)"), "T1 (PZQ+ALB/MBD)", " ")</f>
        <v xml:space="preserve"> </v>
      </c>
      <c r="E45" s="64"/>
      <c r="F45" s="127"/>
      <c r="G45" s="67"/>
      <c r="H45" s="14"/>
      <c r="I45" s="74"/>
      <c r="J45" s="67"/>
      <c r="K45" s="11">
        <f t="shared" si="7"/>
        <v>0</v>
      </c>
      <c r="L45" s="67"/>
      <c r="M45" s="22"/>
      <c r="N45" s="72"/>
      <c r="O45" s="14">
        <f t="shared" si="8"/>
        <v>0</v>
      </c>
      <c r="P45" s="71" t="str">
        <f t="shared" si="9"/>
        <v xml:space="preserve"> </v>
      </c>
      <c r="Q45" s="68" t="str">
        <f t="shared" si="10"/>
        <v xml:space="preserve"> </v>
      </c>
      <c r="R45" s="71" t="str">
        <f t="shared" si="11"/>
        <v xml:space="preserve"> </v>
      </c>
      <c r="S45" s="68" t="str">
        <f t="shared" si="12"/>
        <v xml:space="preserve"> </v>
      </c>
    </row>
    <row r="46" spans="1:19" x14ac:dyDescent="0.25">
      <c r="A46" s="10" t="str">
        <f>IF(COUNTRY_INFO!A46=0," ",COUNTRY_INFO!A46)</f>
        <v>Angola</v>
      </c>
      <c r="B46" s="10" t="str">
        <f>IF(COUNTRY_INFO!B46=0," ",COUNTRY_INFO!B46)</f>
        <v>HUAMBO</v>
      </c>
      <c r="C46" s="10" t="str">
        <f>IF(COUNTRY_INFO!C46=0," ",COUNTRY_INFO!C46)</f>
        <v>EKUNHA</v>
      </c>
      <c r="D46" s="11" t="str">
        <f>IF(OR(COUNTRY_INFO!$T$9:$T$1000="T1 (PZQ+ALB/MBD)",COUNTRY_INFO!$U$9:$U$1000="T1 (PZQ+ALB/MBD)"), "T1 (PZQ+ALB/MBD)", " ")</f>
        <v xml:space="preserve"> </v>
      </c>
      <c r="E46" s="64"/>
      <c r="F46" s="127"/>
      <c r="G46" s="67"/>
      <c r="H46" s="14"/>
      <c r="I46" s="74"/>
      <c r="J46" s="67"/>
      <c r="K46" s="11">
        <f t="shared" si="7"/>
        <v>0</v>
      </c>
      <c r="L46" s="67"/>
      <c r="M46" s="22"/>
      <c r="N46" s="72"/>
      <c r="O46" s="14">
        <f t="shared" si="8"/>
        <v>0</v>
      </c>
      <c r="P46" s="71" t="str">
        <f t="shared" si="9"/>
        <v xml:space="preserve"> </v>
      </c>
      <c r="Q46" s="68" t="str">
        <f t="shared" si="10"/>
        <v xml:space="preserve"> </v>
      </c>
      <c r="R46" s="71" t="str">
        <f t="shared" si="11"/>
        <v xml:space="preserve"> </v>
      </c>
      <c r="S46" s="68" t="str">
        <f t="shared" si="12"/>
        <v xml:space="preserve"> </v>
      </c>
    </row>
    <row r="47" spans="1:19" x14ac:dyDescent="0.25">
      <c r="A47" s="10" t="str">
        <f>IF(COUNTRY_INFO!A47=0," ",COUNTRY_INFO!A47)</f>
        <v>Angola</v>
      </c>
      <c r="B47" s="10" t="str">
        <f>IF(COUNTRY_INFO!B47=0," ",COUNTRY_INFO!B47)</f>
        <v>HUAMBO</v>
      </c>
      <c r="C47" s="10" t="str">
        <f>IF(COUNTRY_INFO!C47=0," ",COUNTRY_INFO!C47)</f>
        <v>HUAMBO</v>
      </c>
      <c r="D47" s="11" t="str">
        <f>IF(OR(COUNTRY_INFO!$T$9:$T$1000="T1 (PZQ+ALB/MBD)",COUNTRY_INFO!$U$9:$U$1000="T1 (PZQ+ALB/MBD)"), "T1 (PZQ+ALB/MBD)", " ")</f>
        <v xml:space="preserve"> </v>
      </c>
      <c r="E47" s="64"/>
      <c r="F47" s="127"/>
      <c r="G47" s="67"/>
      <c r="H47" s="14"/>
      <c r="I47" s="74"/>
      <c r="J47" s="67"/>
      <c r="K47" s="11">
        <f t="shared" si="7"/>
        <v>0</v>
      </c>
      <c r="L47" s="67"/>
      <c r="M47" s="22"/>
      <c r="N47" s="72"/>
      <c r="O47" s="14">
        <f t="shared" si="8"/>
        <v>0</v>
      </c>
      <c r="P47" s="71" t="str">
        <f t="shared" si="9"/>
        <v xml:space="preserve"> </v>
      </c>
      <c r="Q47" s="68" t="str">
        <f t="shared" si="10"/>
        <v xml:space="preserve"> </v>
      </c>
      <c r="R47" s="71" t="str">
        <f t="shared" si="11"/>
        <v xml:space="preserve"> </v>
      </c>
      <c r="S47" s="68" t="str">
        <f t="shared" si="12"/>
        <v xml:space="preserve"> </v>
      </c>
    </row>
    <row r="48" spans="1:19" x14ac:dyDescent="0.25">
      <c r="A48" s="10" t="str">
        <f>IF(COUNTRY_INFO!A48=0," ",COUNTRY_INFO!A48)</f>
        <v>Angola</v>
      </c>
      <c r="B48" s="10" t="str">
        <f>IF(COUNTRY_INFO!B48=0," ",COUNTRY_INFO!B48)</f>
        <v>HUAMBO</v>
      </c>
      <c r="C48" s="10" t="str">
        <f>IF(COUNTRY_INFO!C48=0," ",COUNTRY_INFO!C48)</f>
        <v>KATCHIUNGO</v>
      </c>
      <c r="D48" s="11" t="str">
        <f>IF(OR(COUNTRY_INFO!$T$9:$T$1000="T1 (PZQ+ALB/MBD)",COUNTRY_INFO!$U$9:$U$1000="T1 (PZQ+ALB/MBD)"), "T1 (PZQ+ALB/MBD)", " ")</f>
        <v xml:space="preserve"> </v>
      </c>
      <c r="E48" s="64"/>
      <c r="F48" s="127"/>
      <c r="G48" s="67"/>
      <c r="H48" s="14"/>
      <c r="I48" s="74"/>
      <c r="J48" s="67"/>
      <c r="K48" s="11">
        <f t="shared" si="7"/>
        <v>0</v>
      </c>
      <c r="L48" s="67"/>
      <c r="M48" s="22"/>
      <c r="N48" s="72"/>
      <c r="O48" s="14">
        <f t="shared" si="8"/>
        <v>0</v>
      </c>
      <c r="P48" s="71" t="str">
        <f t="shared" si="9"/>
        <v xml:space="preserve"> </v>
      </c>
      <c r="Q48" s="68" t="str">
        <f t="shared" si="10"/>
        <v xml:space="preserve"> </v>
      </c>
      <c r="R48" s="71" t="str">
        <f t="shared" si="11"/>
        <v xml:space="preserve"> </v>
      </c>
      <c r="S48" s="68" t="str">
        <f t="shared" si="12"/>
        <v xml:space="preserve"> </v>
      </c>
    </row>
    <row r="49" spans="1:19" x14ac:dyDescent="0.25">
      <c r="A49" s="10" t="str">
        <f>IF(COUNTRY_INFO!A49=0," ",COUNTRY_INFO!A49)</f>
        <v>Angola</v>
      </c>
      <c r="B49" s="10" t="str">
        <f>IF(COUNTRY_INFO!B49=0," ",COUNTRY_INFO!B49)</f>
        <v>HUAMBO</v>
      </c>
      <c r="C49" s="10" t="str">
        <f>IF(COUNTRY_INFO!C49=0," ",COUNTRY_INFO!C49)</f>
        <v>LONDUIMBALI</v>
      </c>
      <c r="D49" s="11" t="str">
        <f>IF(OR(COUNTRY_INFO!$T$9:$T$1000="T1 (PZQ+ALB/MBD)",COUNTRY_INFO!$U$9:$U$1000="T1 (PZQ+ALB/MBD)"), "T1 (PZQ+ALB/MBD)", " ")</f>
        <v xml:space="preserve"> </v>
      </c>
      <c r="E49" s="64"/>
      <c r="F49" s="127"/>
      <c r="G49" s="67"/>
      <c r="H49" s="14"/>
      <c r="I49" s="74"/>
      <c r="J49" s="67"/>
      <c r="K49" s="11">
        <f t="shared" si="7"/>
        <v>0</v>
      </c>
      <c r="L49" s="67"/>
      <c r="M49" s="22"/>
      <c r="N49" s="72"/>
      <c r="O49" s="14">
        <f t="shared" si="8"/>
        <v>0</v>
      </c>
      <c r="P49" s="71" t="str">
        <f t="shared" si="9"/>
        <v xml:space="preserve"> </v>
      </c>
      <c r="Q49" s="68" t="str">
        <f t="shared" si="10"/>
        <v xml:space="preserve"> </v>
      </c>
      <c r="R49" s="71" t="str">
        <f t="shared" si="11"/>
        <v xml:space="preserve"> </v>
      </c>
      <c r="S49" s="68" t="str">
        <f t="shared" si="12"/>
        <v xml:space="preserve"> </v>
      </c>
    </row>
    <row r="50" spans="1:19" x14ac:dyDescent="0.25">
      <c r="A50" s="10" t="str">
        <f>IF(COUNTRY_INFO!A50=0," ",COUNTRY_INFO!A50)</f>
        <v>Angola</v>
      </c>
      <c r="B50" s="10" t="str">
        <f>IF(COUNTRY_INFO!B50=0," ",COUNTRY_INFO!B50)</f>
        <v>HUAMBO</v>
      </c>
      <c r="C50" s="10" t="str">
        <f>IF(COUNTRY_INFO!C50=0," ",COUNTRY_INFO!C50)</f>
        <v>LONGONJO</v>
      </c>
      <c r="D50" s="11" t="str">
        <f>IF(OR(COUNTRY_INFO!$T$9:$T$1000="T1 (PZQ+ALB/MBD)",COUNTRY_INFO!$U$9:$U$1000="T1 (PZQ+ALB/MBD)"), "T1 (PZQ+ALB/MBD)", " ")</f>
        <v xml:space="preserve"> </v>
      </c>
      <c r="E50" s="64"/>
      <c r="F50" s="127"/>
      <c r="G50" s="67"/>
      <c r="H50" s="14"/>
      <c r="I50" s="74"/>
      <c r="J50" s="67"/>
      <c r="K50" s="11">
        <f t="shared" si="7"/>
        <v>0</v>
      </c>
      <c r="L50" s="67"/>
      <c r="M50" s="22"/>
      <c r="N50" s="72"/>
      <c r="O50" s="14">
        <f t="shared" si="8"/>
        <v>0</v>
      </c>
      <c r="P50" s="71" t="str">
        <f t="shared" si="9"/>
        <v xml:space="preserve"> </v>
      </c>
      <c r="Q50" s="68" t="str">
        <f t="shared" si="10"/>
        <v xml:space="preserve"> </v>
      </c>
      <c r="R50" s="71" t="str">
        <f t="shared" si="11"/>
        <v xml:space="preserve"> </v>
      </c>
      <c r="S50" s="68" t="str">
        <f t="shared" si="12"/>
        <v xml:space="preserve"> </v>
      </c>
    </row>
    <row r="51" spans="1:19" x14ac:dyDescent="0.25">
      <c r="A51" s="10" t="str">
        <f>IF(COUNTRY_INFO!A51=0," ",COUNTRY_INFO!A51)</f>
        <v>Angola</v>
      </c>
      <c r="B51" s="10" t="str">
        <f>IF(COUNTRY_INFO!B51=0," ",COUNTRY_INFO!B51)</f>
        <v>HUAMBO</v>
      </c>
      <c r="C51" s="10" t="str">
        <f>IF(COUNTRY_INFO!C51=0," ",COUNTRY_INFO!C51)</f>
        <v>MUNGO</v>
      </c>
      <c r="D51" s="11" t="str">
        <f>IF(OR(COUNTRY_INFO!$T$9:$T$1000="T1 (PZQ+ALB/MBD)",COUNTRY_INFO!$U$9:$U$1000="T1 (PZQ+ALB/MBD)"), "T1 (PZQ+ALB/MBD)", " ")</f>
        <v xml:space="preserve"> </v>
      </c>
      <c r="E51" s="64"/>
      <c r="F51" s="127"/>
      <c r="G51" s="67"/>
      <c r="H51" s="14"/>
      <c r="I51" s="74"/>
      <c r="J51" s="67"/>
      <c r="K51" s="11">
        <f t="shared" si="7"/>
        <v>0</v>
      </c>
      <c r="L51" s="67"/>
      <c r="M51" s="22"/>
      <c r="N51" s="72"/>
      <c r="O51" s="14">
        <f t="shared" si="8"/>
        <v>0</v>
      </c>
      <c r="P51" s="71" t="str">
        <f t="shared" si="9"/>
        <v xml:space="preserve"> </v>
      </c>
      <c r="Q51" s="68" t="str">
        <f t="shared" si="10"/>
        <v xml:space="preserve"> </v>
      </c>
      <c r="R51" s="71" t="str">
        <f t="shared" si="11"/>
        <v xml:space="preserve"> </v>
      </c>
      <c r="S51" s="68" t="str">
        <f t="shared" si="12"/>
        <v xml:space="preserve"> </v>
      </c>
    </row>
    <row r="52" spans="1:19" x14ac:dyDescent="0.25">
      <c r="A52" s="10" t="str">
        <f>IF(COUNTRY_INFO!A52=0," ",COUNTRY_INFO!A52)</f>
        <v>Angola</v>
      </c>
      <c r="B52" s="10" t="str">
        <f>IF(COUNTRY_INFO!B52=0," ",COUNTRY_INFO!B52)</f>
        <v>HUAMBO</v>
      </c>
      <c r="C52" s="10" t="str">
        <f>IF(COUNTRY_INFO!C52=0," ",COUNTRY_INFO!C52)</f>
        <v>TCHICALA TCHOLOHANGA</v>
      </c>
      <c r="D52" s="11" t="str">
        <f>IF(OR(COUNTRY_INFO!$T$9:$T$1000="T1 (PZQ+ALB/MBD)",COUNTRY_INFO!$U$9:$U$1000="T1 (PZQ+ALB/MBD)"), "T1 (PZQ+ALB/MBD)", " ")</f>
        <v xml:space="preserve"> </v>
      </c>
      <c r="E52" s="64"/>
      <c r="F52" s="127"/>
      <c r="G52" s="67"/>
      <c r="H52" s="14"/>
      <c r="I52" s="74"/>
      <c r="J52" s="67"/>
      <c r="K52" s="11">
        <f t="shared" si="7"/>
        <v>0</v>
      </c>
      <c r="L52" s="67"/>
      <c r="M52" s="22"/>
      <c r="N52" s="72"/>
      <c r="O52" s="14">
        <f t="shared" si="8"/>
        <v>0</v>
      </c>
      <c r="P52" s="71" t="str">
        <f t="shared" si="9"/>
        <v xml:space="preserve"> </v>
      </c>
      <c r="Q52" s="68" t="str">
        <f t="shared" si="10"/>
        <v xml:space="preserve"> </v>
      </c>
      <c r="R52" s="71" t="str">
        <f t="shared" si="11"/>
        <v xml:space="preserve"> </v>
      </c>
      <c r="S52" s="68" t="str">
        <f t="shared" si="12"/>
        <v xml:space="preserve"> </v>
      </c>
    </row>
    <row r="53" spans="1:19" x14ac:dyDescent="0.25">
      <c r="A53" s="10" t="str">
        <f>IF(COUNTRY_INFO!A53=0," ",COUNTRY_INFO!A53)</f>
        <v>Angola</v>
      </c>
      <c r="B53" s="10" t="str">
        <f>IF(COUNTRY_INFO!B53=0," ",COUNTRY_INFO!B53)</f>
        <v>HUAMBO</v>
      </c>
      <c r="C53" s="10" t="str">
        <f>IF(COUNTRY_INFO!C53=0," ",COUNTRY_INFO!C53)</f>
        <v>TCHINDJENJE</v>
      </c>
      <c r="D53" s="11" t="str">
        <f>IF(OR(COUNTRY_INFO!$T$9:$T$1000="T1 (PZQ+ALB/MBD)",COUNTRY_INFO!$U$9:$U$1000="T1 (PZQ+ALB/MBD)"), "T1 (PZQ+ALB/MBD)", " ")</f>
        <v xml:space="preserve"> </v>
      </c>
      <c r="E53" s="64"/>
      <c r="F53" s="127"/>
      <c r="G53" s="67"/>
      <c r="H53" s="14"/>
      <c r="I53" s="74"/>
      <c r="J53" s="67"/>
      <c r="K53" s="11">
        <f t="shared" si="7"/>
        <v>0</v>
      </c>
      <c r="L53" s="67"/>
      <c r="M53" s="22"/>
      <c r="N53" s="72"/>
      <c r="O53" s="14">
        <f t="shared" si="8"/>
        <v>0</v>
      </c>
      <c r="P53" s="71" t="str">
        <f t="shared" si="9"/>
        <v xml:space="preserve"> </v>
      </c>
      <c r="Q53" s="68" t="str">
        <f t="shared" si="10"/>
        <v xml:space="preserve"> </v>
      </c>
      <c r="R53" s="71" t="str">
        <f t="shared" si="11"/>
        <v xml:space="preserve"> </v>
      </c>
      <c r="S53" s="68" t="str">
        <f t="shared" si="12"/>
        <v xml:space="preserve"> </v>
      </c>
    </row>
    <row r="54" spans="1:19" x14ac:dyDescent="0.25">
      <c r="A54" s="10" t="str">
        <f>IF(COUNTRY_INFO!A54=0," ",COUNTRY_INFO!A54)</f>
        <v>Angola</v>
      </c>
      <c r="B54" s="10" t="str">
        <f>IF(COUNTRY_INFO!B54=0," ",COUNTRY_INFO!B54)</f>
        <v>HUAMBO</v>
      </c>
      <c r="C54" s="10" t="str">
        <f>IF(COUNTRY_INFO!C54=0," ",COUNTRY_INFO!C54)</f>
        <v>UKUMA</v>
      </c>
      <c r="D54" s="11" t="str">
        <f>IF(OR(COUNTRY_INFO!$T$9:$T$1000="T1 (PZQ+ALB/MBD)",COUNTRY_INFO!$U$9:$U$1000="T1 (PZQ+ALB/MBD)"), "T1 (PZQ+ALB/MBD)", " ")</f>
        <v xml:space="preserve"> </v>
      </c>
      <c r="E54" s="64"/>
      <c r="F54" s="127"/>
      <c r="G54" s="67"/>
      <c r="H54" s="14"/>
      <c r="I54" s="74"/>
      <c r="J54" s="67"/>
      <c r="K54" s="11">
        <f t="shared" si="7"/>
        <v>0</v>
      </c>
      <c r="L54" s="67"/>
      <c r="M54" s="22"/>
      <c r="N54" s="72"/>
      <c r="O54" s="14">
        <f t="shared" si="8"/>
        <v>0</v>
      </c>
      <c r="P54" s="71" t="str">
        <f t="shared" si="9"/>
        <v xml:space="preserve"> </v>
      </c>
      <c r="Q54" s="68" t="str">
        <f t="shared" si="10"/>
        <v xml:space="preserve"> </v>
      </c>
      <c r="R54" s="71" t="str">
        <f t="shared" si="11"/>
        <v xml:space="preserve"> </v>
      </c>
      <c r="S54" s="68" t="str">
        <f t="shared" si="12"/>
        <v xml:space="preserve"> </v>
      </c>
    </row>
    <row r="55" spans="1:19" x14ac:dyDescent="0.25">
      <c r="A55" s="10" t="str">
        <f>IF(COUNTRY_INFO!A55=0," ",COUNTRY_INFO!A55)</f>
        <v>Angola</v>
      </c>
      <c r="B55" s="10" t="str">
        <f>IF(COUNTRY_INFO!B55=0," ",COUNTRY_INFO!B55)</f>
        <v>HUILA</v>
      </c>
      <c r="C55" s="10" t="str">
        <f>IF(COUNTRY_INFO!C55=0," ",COUNTRY_INFO!C55)</f>
        <v>CACONDA</v>
      </c>
      <c r="D55" s="11" t="str">
        <f>IF(OR(COUNTRY_INFO!$T$9:$T$1000="T1 (PZQ+ALB/MBD)",COUNTRY_INFO!$U$9:$U$1000="T1 (PZQ+ALB/MBD)"), "T1 (PZQ+ALB/MBD)", " ")</f>
        <v xml:space="preserve"> </v>
      </c>
      <c r="E55" s="64"/>
      <c r="F55" s="127"/>
      <c r="G55" s="67"/>
      <c r="H55" s="14"/>
      <c r="I55" s="74"/>
      <c r="J55" s="67"/>
      <c r="K55" s="11">
        <f t="shared" si="7"/>
        <v>0</v>
      </c>
      <c r="L55" s="67"/>
      <c r="M55" s="22"/>
      <c r="N55" s="72"/>
      <c r="O55" s="14">
        <f t="shared" si="8"/>
        <v>0</v>
      </c>
      <c r="P55" s="71" t="str">
        <f t="shared" si="9"/>
        <v xml:space="preserve"> </v>
      </c>
      <c r="Q55" s="68" t="str">
        <f t="shared" si="10"/>
        <v xml:space="preserve"> </v>
      </c>
      <c r="R55" s="71" t="str">
        <f t="shared" si="11"/>
        <v xml:space="preserve"> </v>
      </c>
      <c r="S55" s="68" t="str">
        <f t="shared" si="12"/>
        <v xml:space="preserve"> </v>
      </c>
    </row>
    <row r="56" spans="1:19" x14ac:dyDescent="0.25">
      <c r="A56" s="10" t="str">
        <f>IF(COUNTRY_INFO!A56=0," ",COUNTRY_INFO!A56)</f>
        <v>Angola</v>
      </c>
      <c r="B56" s="10" t="str">
        <f>IF(COUNTRY_INFO!B56=0," ",COUNTRY_INFO!B56)</f>
        <v>HUILA</v>
      </c>
      <c r="C56" s="10" t="str">
        <f>IF(COUNTRY_INFO!C56=0," ",COUNTRY_INFO!C56)</f>
        <v>CACULA</v>
      </c>
      <c r="D56" s="11" t="str">
        <f>IF(OR(COUNTRY_INFO!$T$9:$T$1000="T1 (PZQ+ALB/MBD)",COUNTRY_INFO!$U$9:$U$1000="T1 (PZQ+ALB/MBD)"), "T1 (PZQ+ALB/MBD)", " ")</f>
        <v xml:space="preserve"> </v>
      </c>
      <c r="E56" s="64"/>
      <c r="F56" s="127"/>
      <c r="G56" s="67"/>
      <c r="H56" s="14"/>
      <c r="I56" s="74"/>
      <c r="J56" s="67"/>
      <c r="K56" s="11">
        <f t="shared" si="7"/>
        <v>0</v>
      </c>
      <c r="L56" s="67"/>
      <c r="M56" s="22"/>
      <c r="N56" s="72"/>
      <c r="O56" s="14">
        <f t="shared" si="8"/>
        <v>0</v>
      </c>
      <c r="P56" s="71" t="str">
        <f t="shared" si="9"/>
        <v xml:space="preserve"> </v>
      </c>
      <c r="Q56" s="68" t="str">
        <f t="shared" si="10"/>
        <v xml:space="preserve"> </v>
      </c>
      <c r="R56" s="71" t="str">
        <f t="shared" si="11"/>
        <v xml:space="preserve"> </v>
      </c>
      <c r="S56" s="68" t="str">
        <f t="shared" si="12"/>
        <v xml:space="preserve"> </v>
      </c>
    </row>
    <row r="57" spans="1:19" x14ac:dyDescent="0.25">
      <c r="A57" s="10" t="str">
        <f>IF(COUNTRY_INFO!A57=0," ",COUNTRY_INFO!A57)</f>
        <v>Angola</v>
      </c>
      <c r="B57" s="10" t="str">
        <f>IF(COUNTRY_INFO!B57=0," ",COUNTRY_INFO!B57)</f>
        <v>HUILA</v>
      </c>
      <c r="C57" s="10" t="str">
        <f>IF(COUNTRY_INFO!C57=0," ",COUNTRY_INFO!C57)</f>
        <v>CALUQUEMBE</v>
      </c>
      <c r="D57" s="11" t="str">
        <f>IF(OR(COUNTRY_INFO!$T$9:$T$1000="T1 (PZQ+ALB/MBD)",COUNTRY_INFO!$U$9:$U$1000="T1 (PZQ+ALB/MBD)"), "T1 (PZQ+ALB/MBD)", " ")</f>
        <v xml:space="preserve"> </v>
      </c>
      <c r="E57" s="64"/>
      <c r="F57" s="127"/>
      <c r="G57" s="67"/>
      <c r="H57" s="14"/>
      <c r="I57" s="74"/>
      <c r="J57" s="67"/>
      <c r="K57" s="11">
        <f t="shared" si="7"/>
        <v>0</v>
      </c>
      <c r="L57" s="67"/>
      <c r="M57" s="22"/>
      <c r="N57" s="72"/>
      <c r="O57" s="14">
        <f t="shared" si="8"/>
        <v>0</v>
      </c>
      <c r="P57" s="71" t="str">
        <f t="shared" si="9"/>
        <v xml:space="preserve"> </v>
      </c>
      <c r="Q57" s="68" t="str">
        <f t="shared" si="10"/>
        <v xml:space="preserve"> </v>
      </c>
      <c r="R57" s="71" t="str">
        <f t="shared" si="11"/>
        <v xml:space="preserve"> </v>
      </c>
      <c r="S57" s="68" t="str">
        <f t="shared" si="12"/>
        <v xml:space="preserve"> </v>
      </c>
    </row>
    <row r="58" spans="1:19" x14ac:dyDescent="0.25">
      <c r="A58" s="10" t="str">
        <f>IF(COUNTRY_INFO!A58=0," ",COUNTRY_INFO!A58)</f>
        <v>Angola</v>
      </c>
      <c r="B58" s="10" t="str">
        <f>IF(COUNTRY_INFO!B58=0," ",COUNTRY_INFO!B58)</f>
        <v>HUILA</v>
      </c>
      <c r="C58" s="10" t="str">
        <f>IF(COUNTRY_INFO!C58=0," ",COUNTRY_INFO!C58)</f>
        <v>CHIBIA</v>
      </c>
      <c r="D58" s="11" t="str">
        <f>IF(OR(COUNTRY_INFO!$T$9:$T$1000="T1 (PZQ+ALB/MBD)",COUNTRY_INFO!$U$9:$U$1000="T1 (PZQ+ALB/MBD)"), "T1 (PZQ+ALB/MBD)", " ")</f>
        <v xml:space="preserve"> </v>
      </c>
      <c r="E58" s="64"/>
      <c r="F58" s="127"/>
      <c r="G58" s="67"/>
      <c r="H58" s="14"/>
      <c r="I58" s="74"/>
      <c r="J58" s="67"/>
      <c r="K58" s="11">
        <f t="shared" si="7"/>
        <v>0</v>
      </c>
      <c r="L58" s="67"/>
      <c r="M58" s="22"/>
      <c r="N58" s="72"/>
      <c r="O58" s="14">
        <f t="shared" si="8"/>
        <v>0</v>
      </c>
      <c r="P58" s="71" t="str">
        <f t="shared" si="9"/>
        <v xml:space="preserve"> </v>
      </c>
      <c r="Q58" s="68" t="str">
        <f t="shared" si="10"/>
        <v xml:space="preserve"> </v>
      </c>
      <c r="R58" s="71" t="str">
        <f t="shared" si="11"/>
        <v xml:space="preserve"> </v>
      </c>
      <c r="S58" s="68" t="str">
        <f t="shared" si="12"/>
        <v xml:space="preserve"> </v>
      </c>
    </row>
    <row r="59" spans="1:19" x14ac:dyDescent="0.25">
      <c r="A59" s="10" t="str">
        <f>IF(COUNTRY_INFO!A59=0," ",COUNTRY_INFO!A59)</f>
        <v>Angola</v>
      </c>
      <c r="B59" s="10" t="str">
        <f>IF(COUNTRY_INFO!B59=0," ",COUNTRY_INFO!B59)</f>
        <v>HUILA</v>
      </c>
      <c r="C59" s="10" t="str">
        <f>IF(COUNTRY_INFO!C59=0," ",COUNTRY_INFO!C59)</f>
        <v>CHICOMBA</v>
      </c>
      <c r="D59" s="11" t="str">
        <f>IF(OR(COUNTRY_INFO!$T$9:$T$1000="T1 (PZQ+ALB/MBD)",COUNTRY_INFO!$U$9:$U$1000="T1 (PZQ+ALB/MBD)"), "T1 (PZQ+ALB/MBD)", " ")</f>
        <v xml:space="preserve"> </v>
      </c>
      <c r="E59" s="64"/>
      <c r="F59" s="127"/>
      <c r="G59" s="67"/>
      <c r="H59" s="14"/>
      <c r="I59" s="74"/>
      <c r="J59" s="67"/>
      <c r="K59" s="11">
        <f t="shared" si="7"/>
        <v>0</v>
      </c>
      <c r="L59" s="67"/>
      <c r="M59" s="22"/>
      <c r="N59" s="72"/>
      <c r="O59" s="14">
        <f t="shared" si="8"/>
        <v>0</v>
      </c>
      <c r="P59" s="71" t="str">
        <f t="shared" si="9"/>
        <v xml:space="preserve"> </v>
      </c>
      <c r="Q59" s="68" t="str">
        <f t="shared" si="10"/>
        <v xml:space="preserve"> </v>
      </c>
      <c r="R59" s="71" t="str">
        <f t="shared" si="11"/>
        <v xml:space="preserve"> </v>
      </c>
      <c r="S59" s="68" t="str">
        <f t="shared" si="12"/>
        <v xml:space="preserve"> </v>
      </c>
    </row>
    <row r="60" spans="1:19" x14ac:dyDescent="0.25">
      <c r="A60" s="10" t="str">
        <f>IF(COUNTRY_INFO!A60=0," ",COUNTRY_INFO!A60)</f>
        <v>Angola</v>
      </c>
      <c r="B60" s="10" t="str">
        <f>IF(COUNTRY_INFO!B60=0," ",COUNTRY_INFO!B60)</f>
        <v>HUILA</v>
      </c>
      <c r="C60" s="10" t="str">
        <f>IF(COUNTRY_INFO!C60=0," ",COUNTRY_INFO!C60)</f>
        <v>CHIPINDO</v>
      </c>
      <c r="D60" s="11" t="str">
        <f>IF(OR(COUNTRY_INFO!$T$9:$T$1000="T1 (PZQ+ALB/MBD)",COUNTRY_INFO!$U$9:$U$1000="T1 (PZQ+ALB/MBD)"), "T1 (PZQ+ALB/MBD)", " ")</f>
        <v xml:space="preserve"> </v>
      </c>
      <c r="E60" s="64"/>
      <c r="F60" s="127"/>
      <c r="G60" s="67"/>
      <c r="H60" s="14"/>
      <c r="I60" s="74"/>
      <c r="J60" s="67"/>
      <c r="K60" s="11">
        <f t="shared" si="7"/>
        <v>0</v>
      </c>
      <c r="L60" s="67"/>
      <c r="M60" s="22"/>
      <c r="N60" s="72"/>
      <c r="O60" s="14">
        <f t="shared" si="8"/>
        <v>0</v>
      </c>
      <c r="P60" s="71" t="str">
        <f t="shared" si="9"/>
        <v xml:space="preserve"> </v>
      </c>
      <c r="Q60" s="68" t="str">
        <f t="shared" si="10"/>
        <v xml:space="preserve"> </v>
      </c>
      <c r="R60" s="71" t="str">
        <f t="shared" si="11"/>
        <v xml:space="preserve"> </v>
      </c>
      <c r="S60" s="68" t="str">
        <f t="shared" si="12"/>
        <v xml:space="preserve"> </v>
      </c>
    </row>
    <row r="61" spans="1:19" x14ac:dyDescent="0.25">
      <c r="A61" s="10" t="str">
        <f>IF(COUNTRY_INFO!A61=0," ",COUNTRY_INFO!A61)</f>
        <v>Angola</v>
      </c>
      <c r="B61" s="10" t="str">
        <f>IF(COUNTRY_INFO!B61=0," ",COUNTRY_INFO!B61)</f>
        <v>HUILA</v>
      </c>
      <c r="C61" s="10" t="str">
        <f>IF(COUNTRY_INFO!C61=0," ",COUNTRY_INFO!C61)</f>
        <v>GAMBOS</v>
      </c>
      <c r="D61" s="11" t="str">
        <f>IF(OR(COUNTRY_INFO!$T$9:$T$1000="T1 (PZQ+ALB/MBD)",COUNTRY_INFO!$U$9:$U$1000="T1 (PZQ+ALB/MBD)"), "T1 (PZQ+ALB/MBD)", " ")</f>
        <v xml:space="preserve"> </v>
      </c>
      <c r="E61" s="64"/>
      <c r="F61" s="127"/>
      <c r="G61" s="67"/>
      <c r="H61" s="14"/>
      <c r="I61" s="74"/>
      <c r="J61" s="67"/>
      <c r="K61" s="11">
        <f t="shared" si="7"/>
        <v>0</v>
      </c>
      <c r="L61" s="67"/>
      <c r="M61" s="22"/>
      <c r="N61" s="72"/>
      <c r="O61" s="14">
        <f t="shared" si="8"/>
        <v>0</v>
      </c>
      <c r="P61" s="71" t="str">
        <f t="shared" si="9"/>
        <v xml:space="preserve"> </v>
      </c>
      <c r="Q61" s="68" t="str">
        <f t="shared" si="10"/>
        <v xml:space="preserve"> </v>
      </c>
      <c r="R61" s="71" t="str">
        <f t="shared" si="11"/>
        <v xml:space="preserve"> </v>
      </c>
      <c r="S61" s="68" t="str">
        <f t="shared" si="12"/>
        <v xml:space="preserve"> </v>
      </c>
    </row>
    <row r="62" spans="1:19" x14ac:dyDescent="0.25">
      <c r="A62" s="10" t="str">
        <f>IF(COUNTRY_INFO!A62=0," ",COUNTRY_INFO!A62)</f>
        <v>Angola</v>
      </c>
      <c r="B62" s="10" t="str">
        <f>IF(COUNTRY_INFO!B62=0," ",COUNTRY_INFO!B62)</f>
        <v>HUILA</v>
      </c>
      <c r="C62" s="10" t="str">
        <f>IF(COUNTRY_INFO!C62=0," ",COUNTRY_INFO!C62)</f>
        <v>HUMPATA</v>
      </c>
      <c r="D62" s="11" t="str">
        <f>IF(OR(COUNTRY_INFO!$T$9:$T$1000="T1 (PZQ+ALB/MBD)",COUNTRY_INFO!$U$9:$U$1000="T1 (PZQ+ALB/MBD)"), "T1 (PZQ+ALB/MBD)", " ")</f>
        <v xml:space="preserve"> </v>
      </c>
      <c r="E62" s="64"/>
      <c r="F62" s="127"/>
      <c r="G62" s="67"/>
      <c r="H62" s="14"/>
      <c r="I62" s="74"/>
      <c r="J62" s="67"/>
      <c r="K62" s="11">
        <f t="shared" si="7"/>
        <v>0</v>
      </c>
      <c r="L62" s="67"/>
      <c r="M62" s="22"/>
      <c r="N62" s="72"/>
      <c r="O62" s="14">
        <f t="shared" si="8"/>
        <v>0</v>
      </c>
      <c r="P62" s="71" t="str">
        <f t="shared" si="9"/>
        <v xml:space="preserve"> </v>
      </c>
      <c r="Q62" s="68" t="str">
        <f t="shared" si="10"/>
        <v xml:space="preserve"> </v>
      </c>
      <c r="R62" s="71" t="str">
        <f t="shared" si="11"/>
        <v xml:space="preserve"> </v>
      </c>
      <c r="S62" s="68" t="str">
        <f t="shared" si="12"/>
        <v xml:space="preserve"> </v>
      </c>
    </row>
    <row r="63" spans="1:19" x14ac:dyDescent="0.25">
      <c r="A63" s="10" t="str">
        <f>IF(COUNTRY_INFO!A63=0," ",COUNTRY_INFO!A63)</f>
        <v>Angola</v>
      </c>
      <c r="B63" s="10" t="str">
        <f>IF(COUNTRY_INFO!B63=0," ",COUNTRY_INFO!B63)</f>
        <v>HUILA</v>
      </c>
      <c r="C63" s="10" t="str">
        <f>IF(COUNTRY_INFO!C63=0," ",COUNTRY_INFO!C63)</f>
        <v>JAMBA</v>
      </c>
      <c r="D63" s="11" t="str">
        <f>IF(OR(COUNTRY_INFO!$T$9:$T$1000="T1 (PZQ+ALB/MBD)",COUNTRY_INFO!$U$9:$U$1000="T1 (PZQ+ALB/MBD)"), "T1 (PZQ+ALB/MBD)", " ")</f>
        <v xml:space="preserve"> </v>
      </c>
      <c r="E63" s="64"/>
      <c r="F63" s="127"/>
      <c r="G63" s="67"/>
      <c r="H63" s="14"/>
      <c r="I63" s="74"/>
      <c r="J63" s="67"/>
      <c r="K63" s="11">
        <f t="shared" si="7"/>
        <v>0</v>
      </c>
      <c r="L63" s="67"/>
      <c r="M63" s="22"/>
      <c r="N63" s="72"/>
      <c r="O63" s="14">
        <f t="shared" si="8"/>
        <v>0</v>
      </c>
      <c r="P63" s="71" t="str">
        <f t="shared" si="9"/>
        <v xml:space="preserve"> </v>
      </c>
      <c r="Q63" s="68" t="str">
        <f t="shared" si="10"/>
        <v xml:space="preserve"> </v>
      </c>
      <c r="R63" s="71" t="str">
        <f t="shared" si="11"/>
        <v xml:space="preserve"> </v>
      </c>
      <c r="S63" s="68" t="str">
        <f t="shared" si="12"/>
        <v xml:space="preserve"> </v>
      </c>
    </row>
    <row r="64" spans="1:19" x14ac:dyDescent="0.25">
      <c r="A64" s="10" t="str">
        <f>IF(COUNTRY_INFO!A64=0," ",COUNTRY_INFO!A64)</f>
        <v>Angola</v>
      </c>
      <c r="B64" s="10" t="str">
        <f>IF(COUNTRY_INFO!B64=0," ",COUNTRY_INFO!B64)</f>
        <v>HUILA</v>
      </c>
      <c r="C64" s="10" t="str">
        <f>IF(COUNTRY_INFO!C64=0," ",COUNTRY_INFO!C64)</f>
        <v>KUVANGO</v>
      </c>
      <c r="D64" s="11" t="str">
        <f>IF(OR(COUNTRY_INFO!$T$9:$T$1000="T1 (PZQ+ALB/MBD)",COUNTRY_INFO!$U$9:$U$1000="T1 (PZQ+ALB/MBD)"), "T1 (PZQ+ALB/MBD)", " ")</f>
        <v xml:space="preserve"> </v>
      </c>
      <c r="E64" s="64"/>
      <c r="F64" s="127"/>
      <c r="G64" s="67"/>
      <c r="H64" s="14"/>
      <c r="I64" s="74"/>
      <c r="J64" s="67"/>
      <c r="K64" s="11">
        <f t="shared" si="7"/>
        <v>0</v>
      </c>
      <c r="L64" s="67"/>
      <c r="M64" s="22"/>
      <c r="N64" s="72"/>
      <c r="O64" s="14">
        <f t="shared" si="8"/>
        <v>0</v>
      </c>
      <c r="P64" s="71" t="str">
        <f t="shared" si="9"/>
        <v xml:space="preserve"> </v>
      </c>
      <c r="Q64" s="68" t="str">
        <f t="shared" si="10"/>
        <v xml:space="preserve"> </v>
      </c>
      <c r="R64" s="71" t="str">
        <f t="shared" si="11"/>
        <v xml:space="preserve"> </v>
      </c>
      <c r="S64" s="68" t="str">
        <f t="shared" si="12"/>
        <v xml:space="preserve"> </v>
      </c>
    </row>
    <row r="65" spans="1:19" x14ac:dyDescent="0.25">
      <c r="A65" s="10" t="str">
        <f>IF(COUNTRY_INFO!A65=0," ",COUNTRY_INFO!A65)</f>
        <v>Angola</v>
      </c>
      <c r="B65" s="10" t="str">
        <f>IF(COUNTRY_INFO!B65=0," ",COUNTRY_INFO!B65)</f>
        <v>HUILA</v>
      </c>
      <c r="C65" s="10" t="str">
        <f>IF(COUNTRY_INFO!C65=0," ",COUNTRY_INFO!C65)</f>
        <v>LUBANGO</v>
      </c>
      <c r="D65" s="11" t="str">
        <f>IF(OR(COUNTRY_INFO!$T$9:$T$1000="T1 (PZQ+ALB/MBD)",COUNTRY_INFO!$U$9:$U$1000="T1 (PZQ+ALB/MBD)"), "T1 (PZQ+ALB/MBD)", " ")</f>
        <v xml:space="preserve"> </v>
      </c>
      <c r="E65" s="64"/>
      <c r="F65" s="127"/>
      <c r="G65" s="67"/>
      <c r="H65" s="14"/>
      <c r="I65" s="74"/>
      <c r="J65" s="67"/>
      <c r="K65" s="11">
        <f t="shared" si="7"/>
        <v>0</v>
      </c>
      <c r="L65" s="67"/>
      <c r="M65" s="22"/>
      <c r="N65" s="72"/>
      <c r="O65" s="14">
        <f t="shared" si="8"/>
        <v>0</v>
      </c>
      <c r="P65" s="71" t="str">
        <f t="shared" si="9"/>
        <v xml:space="preserve"> </v>
      </c>
      <c r="Q65" s="68" t="str">
        <f t="shared" si="10"/>
        <v xml:space="preserve"> </v>
      </c>
      <c r="R65" s="71" t="str">
        <f t="shared" si="11"/>
        <v xml:space="preserve"> </v>
      </c>
      <c r="S65" s="68" t="str">
        <f t="shared" si="12"/>
        <v xml:space="preserve"> </v>
      </c>
    </row>
    <row r="66" spans="1:19" x14ac:dyDescent="0.25">
      <c r="A66" s="10" t="str">
        <f>IF(COUNTRY_INFO!A66=0," ",COUNTRY_INFO!A66)</f>
        <v>Angola</v>
      </c>
      <c r="B66" s="10" t="str">
        <f>IF(COUNTRY_INFO!B66=0," ",COUNTRY_INFO!B66)</f>
        <v>HUILA</v>
      </c>
      <c r="C66" s="10" t="str">
        <f>IF(COUNTRY_INFO!C66=0," ",COUNTRY_INFO!C66)</f>
        <v>MATALA</v>
      </c>
      <c r="D66" s="11" t="str">
        <f>IF(OR(COUNTRY_INFO!$T$9:$T$1000="T1 (PZQ+ALB/MBD)",COUNTRY_INFO!$U$9:$U$1000="T1 (PZQ+ALB/MBD)"), "T1 (PZQ+ALB/MBD)", " ")</f>
        <v xml:space="preserve"> </v>
      </c>
      <c r="E66" s="64"/>
      <c r="F66" s="127"/>
      <c r="G66" s="67"/>
      <c r="H66" s="14"/>
      <c r="I66" s="74"/>
      <c r="J66" s="67"/>
      <c r="K66" s="11">
        <f t="shared" si="7"/>
        <v>0</v>
      </c>
      <c r="L66" s="67"/>
      <c r="M66" s="22"/>
      <c r="N66" s="72"/>
      <c r="O66" s="14">
        <f t="shared" si="8"/>
        <v>0</v>
      </c>
      <c r="P66" s="71" t="str">
        <f t="shared" si="9"/>
        <v xml:space="preserve"> </v>
      </c>
      <c r="Q66" s="68" t="str">
        <f t="shared" si="10"/>
        <v xml:space="preserve"> </v>
      </c>
      <c r="R66" s="71" t="str">
        <f t="shared" si="11"/>
        <v xml:space="preserve"> </v>
      </c>
      <c r="S66" s="68" t="str">
        <f t="shared" si="12"/>
        <v xml:space="preserve"> </v>
      </c>
    </row>
    <row r="67" spans="1:19" x14ac:dyDescent="0.25">
      <c r="A67" s="10" t="str">
        <f>IF(COUNTRY_INFO!A67=0," ",COUNTRY_INFO!A67)</f>
        <v>Angola</v>
      </c>
      <c r="B67" s="10" t="str">
        <f>IF(COUNTRY_INFO!B67=0," ",COUNTRY_INFO!B67)</f>
        <v>HUILA</v>
      </c>
      <c r="C67" s="10" t="str">
        <f>IF(COUNTRY_INFO!C67=0," ",COUNTRY_INFO!C67)</f>
        <v>QUILENGUES</v>
      </c>
      <c r="D67" s="11" t="str">
        <f>IF(OR(COUNTRY_INFO!$T$9:$T$1000="T1 (PZQ+ALB/MBD)",COUNTRY_INFO!$U$9:$U$1000="T1 (PZQ+ALB/MBD)"), "T1 (PZQ+ALB/MBD)", " ")</f>
        <v xml:space="preserve"> </v>
      </c>
      <c r="E67" s="64"/>
      <c r="F67" s="127"/>
      <c r="G67" s="67"/>
      <c r="H67" s="14"/>
      <c r="I67" s="74"/>
      <c r="J67" s="67"/>
      <c r="K67" s="11">
        <f t="shared" si="7"/>
        <v>0</v>
      </c>
      <c r="L67" s="67"/>
      <c r="M67" s="22"/>
      <c r="N67" s="72"/>
      <c r="O67" s="14">
        <f t="shared" si="8"/>
        <v>0</v>
      </c>
      <c r="P67" s="71" t="str">
        <f t="shared" si="9"/>
        <v xml:space="preserve"> </v>
      </c>
      <c r="Q67" s="68" t="str">
        <f t="shared" si="10"/>
        <v xml:space="preserve"> </v>
      </c>
      <c r="R67" s="71" t="str">
        <f t="shared" si="11"/>
        <v xml:space="preserve"> </v>
      </c>
      <c r="S67" s="68" t="str">
        <f t="shared" si="12"/>
        <v xml:space="preserve"> </v>
      </c>
    </row>
    <row r="68" spans="1:19" x14ac:dyDescent="0.25">
      <c r="A68" s="10" t="str">
        <f>IF(COUNTRY_INFO!A68=0," ",COUNTRY_INFO!A68)</f>
        <v>Angola</v>
      </c>
      <c r="B68" s="10" t="str">
        <f>IF(COUNTRY_INFO!B68=0," ",COUNTRY_INFO!B68)</f>
        <v>HUILA</v>
      </c>
      <c r="C68" s="10" t="str">
        <f>IF(COUNTRY_INFO!C68=0," ",COUNTRY_INFO!C68)</f>
        <v>QUIPUNGO</v>
      </c>
      <c r="D68" s="11" t="str">
        <f>IF(OR(COUNTRY_INFO!$T$9:$T$1000="T1 (PZQ+ALB/MBD)",COUNTRY_INFO!$U$9:$U$1000="T1 (PZQ+ALB/MBD)"), "T1 (PZQ+ALB/MBD)", " ")</f>
        <v xml:space="preserve"> </v>
      </c>
      <c r="E68" s="64"/>
      <c r="F68" s="127"/>
      <c r="G68" s="67"/>
      <c r="H68" s="14"/>
      <c r="I68" s="74"/>
      <c r="J68" s="67"/>
      <c r="K68" s="11">
        <f t="shared" si="7"/>
        <v>0</v>
      </c>
      <c r="L68" s="67"/>
      <c r="M68" s="22"/>
      <c r="N68" s="72"/>
      <c r="O68" s="14">
        <f t="shared" si="8"/>
        <v>0</v>
      </c>
      <c r="P68" s="71" t="str">
        <f t="shared" si="9"/>
        <v xml:space="preserve"> </v>
      </c>
      <c r="Q68" s="68" t="str">
        <f t="shared" si="10"/>
        <v xml:space="preserve"> </v>
      </c>
      <c r="R68" s="71" t="str">
        <f t="shared" si="11"/>
        <v xml:space="preserve"> </v>
      </c>
      <c r="S68" s="68" t="str">
        <f t="shared" si="12"/>
        <v xml:space="preserve"> </v>
      </c>
    </row>
    <row r="69" spans="1:19" x14ac:dyDescent="0.25">
      <c r="A69" s="10" t="str">
        <f>IF(COUNTRY_INFO!A69=0," ",COUNTRY_INFO!A69)</f>
        <v>Angola</v>
      </c>
      <c r="B69" s="10" t="str">
        <f>IF(COUNTRY_INFO!B69=0," ",COUNTRY_INFO!B69)</f>
        <v>KUANDO KUBANGO</v>
      </c>
      <c r="C69" s="10" t="str">
        <f>IF(COUNTRY_INFO!C69=0," ",COUNTRY_INFO!C69)</f>
        <v>CALAI</v>
      </c>
      <c r="D69" s="11" t="str">
        <f>IF(OR(COUNTRY_INFO!$T$9:$T$1000="T1 (PZQ+ALB/MBD)",COUNTRY_INFO!$U$9:$U$1000="T1 (PZQ+ALB/MBD)"), "T1 (PZQ+ALB/MBD)", " ")</f>
        <v xml:space="preserve"> </v>
      </c>
      <c r="E69" s="64"/>
      <c r="F69" s="127"/>
      <c r="G69" s="67"/>
      <c r="H69" s="14"/>
      <c r="I69" s="74"/>
      <c r="J69" s="67"/>
      <c r="K69" s="11">
        <f t="shared" si="7"/>
        <v>0</v>
      </c>
      <c r="L69" s="67"/>
      <c r="M69" s="22"/>
      <c r="N69" s="72"/>
      <c r="O69" s="14">
        <f t="shared" si="8"/>
        <v>0</v>
      </c>
      <c r="P69" s="71" t="str">
        <f t="shared" si="9"/>
        <v xml:space="preserve"> </v>
      </c>
      <c r="Q69" s="68" t="str">
        <f t="shared" si="10"/>
        <v xml:space="preserve"> </v>
      </c>
      <c r="R69" s="71" t="str">
        <f t="shared" si="11"/>
        <v xml:space="preserve"> </v>
      </c>
      <c r="S69" s="68" t="str">
        <f t="shared" si="12"/>
        <v xml:space="preserve"> </v>
      </c>
    </row>
    <row r="70" spans="1:19" x14ac:dyDescent="0.25">
      <c r="A70" s="10" t="str">
        <f>IF(COUNTRY_INFO!A70=0," ",COUNTRY_INFO!A70)</f>
        <v>Angola</v>
      </c>
      <c r="B70" s="10" t="str">
        <f>IF(COUNTRY_INFO!B70=0," ",COUNTRY_INFO!B70)</f>
        <v>KUANDO KUBANGO</v>
      </c>
      <c r="C70" s="10" t="str">
        <f>IF(COUNTRY_INFO!C70=0," ",COUNTRY_INFO!C70)</f>
        <v>CUANGAR</v>
      </c>
      <c r="D70" s="11" t="str">
        <f>IF(OR(COUNTRY_INFO!$T$9:$T$1000="T1 (PZQ+ALB/MBD)",COUNTRY_INFO!$U$9:$U$1000="T1 (PZQ+ALB/MBD)"), "T1 (PZQ+ALB/MBD)", " ")</f>
        <v xml:space="preserve"> </v>
      </c>
      <c r="E70" s="64"/>
      <c r="F70" s="127"/>
      <c r="G70" s="67"/>
      <c r="H70" s="14"/>
      <c r="I70" s="74"/>
      <c r="J70" s="67"/>
      <c r="K70" s="11">
        <f t="shared" si="7"/>
        <v>0</v>
      </c>
      <c r="L70" s="67"/>
      <c r="M70" s="22"/>
      <c r="N70" s="72"/>
      <c r="O70" s="14">
        <f t="shared" si="8"/>
        <v>0</v>
      </c>
      <c r="P70" s="71" t="str">
        <f t="shared" si="9"/>
        <v xml:space="preserve"> </v>
      </c>
      <c r="Q70" s="68" t="str">
        <f t="shared" si="10"/>
        <v xml:space="preserve"> </v>
      </c>
      <c r="R70" s="71" t="str">
        <f t="shared" si="11"/>
        <v xml:space="preserve"> </v>
      </c>
      <c r="S70" s="68" t="str">
        <f t="shared" si="12"/>
        <v xml:space="preserve"> </v>
      </c>
    </row>
    <row r="71" spans="1:19" x14ac:dyDescent="0.25">
      <c r="A71" s="10" t="str">
        <f>IF(COUNTRY_INFO!A71=0," ",COUNTRY_INFO!A71)</f>
        <v>Angola</v>
      </c>
      <c r="B71" s="10" t="str">
        <f>IF(COUNTRY_INFO!B71=0," ",COUNTRY_INFO!B71)</f>
        <v>KUANDO KUBANGO</v>
      </c>
      <c r="C71" s="10" t="str">
        <f>IF(COUNTRY_INFO!C71=0," ",COUNTRY_INFO!C71)</f>
        <v>CUCHI</v>
      </c>
      <c r="D71" s="11" t="str">
        <f>IF(OR(COUNTRY_INFO!$T$9:$T$1000="T1 (PZQ+ALB/MBD)",COUNTRY_INFO!$U$9:$U$1000="T1 (PZQ+ALB/MBD)"), "T1 (PZQ+ALB/MBD)", " ")</f>
        <v xml:space="preserve"> </v>
      </c>
      <c r="E71" s="64"/>
      <c r="F71" s="127"/>
      <c r="G71" s="67"/>
      <c r="H71" s="14"/>
      <c r="I71" s="74"/>
      <c r="J71" s="67"/>
      <c r="K71" s="11">
        <f t="shared" si="7"/>
        <v>0</v>
      </c>
      <c r="L71" s="67"/>
      <c r="M71" s="22"/>
      <c r="N71" s="72"/>
      <c r="O71" s="14">
        <f t="shared" si="8"/>
        <v>0</v>
      </c>
      <c r="P71" s="71" t="str">
        <f t="shared" si="9"/>
        <v xml:space="preserve"> </v>
      </c>
      <c r="Q71" s="68" t="str">
        <f t="shared" si="10"/>
        <v xml:space="preserve"> </v>
      </c>
      <c r="R71" s="71" t="str">
        <f t="shared" si="11"/>
        <v xml:space="preserve"> </v>
      </c>
      <c r="S71" s="68" t="str">
        <f t="shared" si="12"/>
        <v xml:space="preserve"> </v>
      </c>
    </row>
    <row r="72" spans="1:19" x14ac:dyDescent="0.25">
      <c r="A72" s="10" t="str">
        <f>IF(COUNTRY_INFO!A72=0," ",COUNTRY_INFO!A72)</f>
        <v>Angola</v>
      </c>
      <c r="B72" s="10" t="str">
        <f>IF(COUNTRY_INFO!B72=0," ",COUNTRY_INFO!B72)</f>
        <v>KUANDO KUBANGO</v>
      </c>
      <c r="C72" s="10" t="str">
        <f>IF(COUNTRY_INFO!C72=0," ",COUNTRY_INFO!C72)</f>
        <v>DIRICO</v>
      </c>
      <c r="D72" s="11" t="str">
        <f>IF(OR(COUNTRY_INFO!$T$9:$T$1000="T1 (PZQ+ALB/MBD)",COUNTRY_INFO!$U$9:$U$1000="T1 (PZQ+ALB/MBD)"), "T1 (PZQ+ALB/MBD)", " ")</f>
        <v xml:space="preserve"> </v>
      </c>
      <c r="E72" s="64"/>
      <c r="F72" s="127"/>
      <c r="G72" s="67"/>
      <c r="H72" s="14"/>
      <c r="I72" s="74"/>
      <c r="J72" s="67"/>
      <c r="K72" s="11">
        <f t="shared" si="7"/>
        <v>0</v>
      </c>
      <c r="L72" s="67"/>
      <c r="M72" s="22"/>
      <c r="N72" s="72"/>
      <c r="O72" s="14">
        <f t="shared" si="8"/>
        <v>0</v>
      </c>
      <c r="P72" s="71" t="str">
        <f t="shared" si="9"/>
        <v xml:space="preserve"> </v>
      </c>
      <c r="Q72" s="68" t="str">
        <f t="shared" si="10"/>
        <v xml:space="preserve"> </v>
      </c>
      <c r="R72" s="71" t="str">
        <f t="shared" si="11"/>
        <v xml:space="preserve"> </v>
      </c>
      <c r="S72" s="68" t="str">
        <f t="shared" si="12"/>
        <v xml:space="preserve"> </v>
      </c>
    </row>
    <row r="73" spans="1:19" x14ac:dyDescent="0.25">
      <c r="A73" s="10" t="str">
        <f>IF(COUNTRY_INFO!A73=0," ",COUNTRY_INFO!A73)</f>
        <v>Angola</v>
      </c>
      <c r="B73" s="10" t="str">
        <f>IF(COUNTRY_INFO!B73=0," ",COUNTRY_INFO!B73)</f>
        <v>KUANDO KUBANGO</v>
      </c>
      <c r="C73" s="10" t="str">
        <f>IF(COUNTRY_INFO!C73=0," ",COUNTRY_INFO!C73)</f>
        <v>KUITO KUANAVALE</v>
      </c>
      <c r="D73" s="11" t="str">
        <f>IF(OR(COUNTRY_INFO!$T$9:$T$1000="T1 (PZQ+ALB/MBD)",COUNTRY_INFO!$U$9:$U$1000="T1 (PZQ+ALB/MBD)"), "T1 (PZQ+ALB/MBD)", " ")</f>
        <v xml:space="preserve"> </v>
      </c>
      <c r="E73" s="64"/>
      <c r="F73" s="127"/>
      <c r="G73" s="67"/>
      <c r="H73" s="14"/>
      <c r="I73" s="74"/>
      <c r="J73" s="67"/>
      <c r="K73" s="11">
        <f t="shared" ref="K73:K104" si="13">MAX(H73:I73)+G73+J73</f>
        <v>0</v>
      </c>
      <c r="L73" s="67"/>
      <c r="M73" s="22"/>
      <c r="N73" s="72"/>
      <c r="O73" s="14">
        <f t="shared" ref="O73:O104" si="14">SUM(L73:N73)</f>
        <v>0</v>
      </c>
      <c r="P73" s="71" t="str">
        <f t="shared" ref="P73:P104" si="15">IF(G73&lt;&gt;0, IF(L73/G73*100=0, "-", L73/G73*100), " ")</f>
        <v xml:space="preserve"> </v>
      </c>
      <c r="Q73" s="68" t="str">
        <f t="shared" ref="Q73:Q104" si="16">IF(OR(I73&lt;&gt;0,H73&lt;&gt;0), IF(M73/MAX(H73,I73)*100=0, "-", M73/MAX(H73,I73)*100), " ")</f>
        <v xml:space="preserve"> </v>
      </c>
      <c r="R73" s="71" t="str">
        <f t="shared" ref="R73:R104" si="17">IF(J73&lt;&gt;0, IF(N73/J73*100=0, "-", N73/J73*100), " ")</f>
        <v xml:space="preserve"> </v>
      </c>
      <c r="S73" s="68" t="str">
        <f t="shared" ref="S73:S104" si="18">IF(K73&lt;&gt;0, IF(O73/K73*100=0, "-", O73/K73*100), " ")</f>
        <v xml:space="preserve"> </v>
      </c>
    </row>
    <row r="74" spans="1:19" x14ac:dyDescent="0.25">
      <c r="A74" s="10" t="str">
        <f>IF(COUNTRY_INFO!A74=0," ",COUNTRY_INFO!A74)</f>
        <v>Angola</v>
      </c>
      <c r="B74" s="10" t="str">
        <f>IF(COUNTRY_INFO!B74=0," ",COUNTRY_INFO!B74)</f>
        <v>KUANDO KUBANGO</v>
      </c>
      <c r="C74" s="10" t="str">
        <f>IF(COUNTRY_INFO!C74=0," ",COUNTRY_INFO!C74)</f>
        <v>MAVINGA</v>
      </c>
      <c r="D74" s="11" t="str">
        <f>IF(OR(COUNTRY_INFO!$T$9:$T$1000="T1 (PZQ+ALB/MBD)",COUNTRY_INFO!$U$9:$U$1000="T1 (PZQ+ALB/MBD)"), "T1 (PZQ+ALB/MBD)", " ")</f>
        <v xml:space="preserve"> </v>
      </c>
      <c r="E74" s="64"/>
      <c r="F74" s="127"/>
      <c r="G74" s="67"/>
      <c r="H74" s="14"/>
      <c r="I74" s="74"/>
      <c r="J74" s="67"/>
      <c r="K74" s="11">
        <f t="shared" si="13"/>
        <v>0</v>
      </c>
      <c r="L74" s="67"/>
      <c r="M74" s="22"/>
      <c r="N74" s="72"/>
      <c r="O74" s="14">
        <f t="shared" si="14"/>
        <v>0</v>
      </c>
      <c r="P74" s="71" t="str">
        <f t="shared" si="15"/>
        <v xml:space="preserve"> </v>
      </c>
      <c r="Q74" s="68" t="str">
        <f t="shared" si="16"/>
        <v xml:space="preserve"> </v>
      </c>
      <c r="R74" s="71" t="str">
        <f t="shared" si="17"/>
        <v xml:space="preserve"> </v>
      </c>
      <c r="S74" s="68" t="str">
        <f t="shared" si="18"/>
        <v xml:space="preserve"> </v>
      </c>
    </row>
    <row r="75" spans="1:19" x14ac:dyDescent="0.25">
      <c r="A75" s="10" t="str">
        <f>IF(COUNTRY_INFO!A75=0," ",COUNTRY_INFO!A75)</f>
        <v>Angola</v>
      </c>
      <c r="B75" s="10" t="str">
        <f>IF(COUNTRY_INFO!B75=0," ",COUNTRY_INFO!B75)</f>
        <v>KUANDO KUBANGO</v>
      </c>
      <c r="C75" s="10" t="str">
        <f>IF(COUNTRY_INFO!C75=0," ",COUNTRY_INFO!C75)</f>
        <v>MENONGUE</v>
      </c>
      <c r="D75" s="11" t="str">
        <f>IF(OR(COUNTRY_INFO!$T$9:$T$1000="T1 (PZQ+ALB/MBD)",COUNTRY_INFO!$U$9:$U$1000="T1 (PZQ+ALB/MBD)"), "T1 (PZQ+ALB/MBD)", " ")</f>
        <v xml:space="preserve"> </v>
      </c>
      <c r="E75" s="64"/>
      <c r="F75" s="127"/>
      <c r="G75" s="67"/>
      <c r="H75" s="14"/>
      <c r="I75" s="74"/>
      <c r="J75" s="67"/>
      <c r="K75" s="11">
        <f t="shared" si="13"/>
        <v>0</v>
      </c>
      <c r="L75" s="67"/>
      <c r="M75" s="22"/>
      <c r="N75" s="72"/>
      <c r="O75" s="14">
        <f t="shared" si="14"/>
        <v>0</v>
      </c>
      <c r="P75" s="71" t="str">
        <f t="shared" si="15"/>
        <v xml:space="preserve"> </v>
      </c>
      <c r="Q75" s="68" t="str">
        <f t="shared" si="16"/>
        <v xml:space="preserve"> </v>
      </c>
      <c r="R75" s="71" t="str">
        <f t="shared" si="17"/>
        <v xml:space="preserve"> </v>
      </c>
      <c r="S75" s="68" t="str">
        <f t="shared" si="18"/>
        <v xml:space="preserve"> </v>
      </c>
    </row>
    <row r="76" spans="1:19" x14ac:dyDescent="0.25">
      <c r="A76" s="10" t="str">
        <f>IF(COUNTRY_INFO!A76=0," ",COUNTRY_INFO!A76)</f>
        <v>Angola</v>
      </c>
      <c r="B76" s="10" t="str">
        <f>IF(COUNTRY_INFO!B76=0," ",COUNTRY_INFO!B76)</f>
        <v>KUANDO KUBANGO</v>
      </c>
      <c r="C76" s="10" t="str">
        <f>IF(COUNTRY_INFO!C76=0," ",COUNTRY_INFO!C76)</f>
        <v>NANKOVA</v>
      </c>
      <c r="D76" s="11" t="str">
        <f>IF(OR(COUNTRY_INFO!$T$9:$T$1000="T1 (PZQ+ALB/MBD)",COUNTRY_INFO!$U$9:$U$1000="T1 (PZQ+ALB/MBD)"), "T1 (PZQ+ALB/MBD)", " ")</f>
        <v xml:space="preserve"> </v>
      </c>
      <c r="E76" s="64"/>
      <c r="F76" s="127"/>
      <c r="G76" s="67"/>
      <c r="H76" s="14"/>
      <c r="I76" s="74"/>
      <c r="J76" s="67"/>
      <c r="K76" s="11">
        <f t="shared" si="13"/>
        <v>0</v>
      </c>
      <c r="L76" s="67"/>
      <c r="M76" s="22"/>
      <c r="N76" s="72"/>
      <c r="O76" s="14">
        <f t="shared" si="14"/>
        <v>0</v>
      </c>
      <c r="P76" s="71" t="str">
        <f t="shared" si="15"/>
        <v xml:space="preserve"> </v>
      </c>
      <c r="Q76" s="68" t="str">
        <f t="shared" si="16"/>
        <v xml:space="preserve"> </v>
      </c>
      <c r="R76" s="71" t="str">
        <f t="shared" si="17"/>
        <v xml:space="preserve"> </v>
      </c>
      <c r="S76" s="68" t="str">
        <f t="shared" si="18"/>
        <v xml:space="preserve"> </v>
      </c>
    </row>
    <row r="77" spans="1:19" x14ac:dyDescent="0.25">
      <c r="A77" s="10" t="str">
        <f>IF(COUNTRY_INFO!A77=0," ",COUNTRY_INFO!A77)</f>
        <v>Angola</v>
      </c>
      <c r="B77" s="10" t="str">
        <f>IF(COUNTRY_INFO!B77=0," ",COUNTRY_INFO!B77)</f>
        <v>KUANDO KUBANGO</v>
      </c>
      <c r="C77" s="10" t="str">
        <f>IF(COUNTRY_INFO!C77=0," ",COUNTRY_INFO!C77)</f>
        <v>RIVUNGO</v>
      </c>
      <c r="D77" s="11" t="str">
        <f>IF(OR(COUNTRY_INFO!$T$9:$T$1000="T1 (PZQ+ALB/MBD)",COUNTRY_INFO!$U$9:$U$1000="T1 (PZQ+ALB/MBD)"), "T1 (PZQ+ALB/MBD)", " ")</f>
        <v xml:space="preserve"> </v>
      </c>
      <c r="E77" s="64"/>
      <c r="F77" s="127"/>
      <c r="G77" s="67"/>
      <c r="H77" s="14"/>
      <c r="I77" s="74"/>
      <c r="J77" s="67"/>
      <c r="K77" s="11">
        <f t="shared" si="13"/>
        <v>0</v>
      </c>
      <c r="L77" s="67"/>
      <c r="M77" s="22"/>
      <c r="N77" s="72"/>
      <c r="O77" s="14">
        <f t="shared" si="14"/>
        <v>0</v>
      </c>
      <c r="P77" s="71" t="str">
        <f t="shared" si="15"/>
        <v xml:space="preserve"> </v>
      </c>
      <c r="Q77" s="68" t="str">
        <f t="shared" si="16"/>
        <v xml:space="preserve"> </v>
      </c>
      <c r="R77" s="71" t="str">
        <f t="shared" si="17"/>
        <v xml:space="preserve"> </v>
      </c>
      <c r="S77" s="68" t="str">
        <f t="shared" si="18"/>
        <v xml:space="preserve"> </v>
      </c>
    </row>
    <row r="78" spans="1:19" x14ac:dyDescent="0.25">
      <c r="A78" s="10" t="str">
        <f>IF(COUNTRY_INFO!A78=0," ",COUNTRY_INFO!A78)</f>
        <v>Angola</v>
      </c>
      <c r="B78" s="10" t="str">
        <f>IF(COUNTRY_INFO!B78=0," ",COUNTRY_INFO!B78)</f>
        <v>KWANZA NORTE</v>
      </c>
      <c r="C78" s="10" t="str">
        <f>IF(COUNTRY_INFO!C78=0," ",COUNTRY_INFO!C78)</f>
        <v>AMBACA</v>
      </c>
      <c r="D78" s="11" t="str">
        <f>IF(OR(COUNTRY_INFO!$T$9:$T$1000="T1 (PZQ+ALB/MBD)",COUNTRY_INFO!$U$9:$U$1000="T1 (PZQ+ALB/MBD)"), "T1 (PZQ+ALB/MBD)", " ")</f>
        <v xml:space="preserve"> </v>
      </c>
      <c r="E78" s="64"/>
      <c r="F78" s="127"/>
      <c r="G78" s="67"/>
      <c r="H78" s="14"/>
      <c r="I78" s="74"/>
      <c r="J78" s="67"/>
      <c r="K78" s="11">
        <f t="shared" si="13"/>
        <v>0</v>
      </c>
      <c r="L78" s="67"/>
      <c r="M78" s="22"/>
      <c r="N78" s="72"/>
      <c r="O78" s="14">
        <f t="shared" si="14"/>
        <v>0</v>
      </c>
      <c r="P78" s="71" t="str">
        <f t="shared" si="15"/>
        <v xml:space="preserve"> </v>
      </c>
      <c r="Q78" s="68" t="str">
        <f t="shared" si="16"/>
        <v xml:space="preserve"> </v>
      </c>
      <c r="R78" s="71" t="str">
        <f t="shared" si="17"/>
        <v xml:space="preserve"> </v>
      </c>
      <c r="S78" s="68" t="str">
        <f t="shared" si="18"/>
        <v xml:space="preserve"> </v>
      </c>
    </row>
    <row r="79" spans="1:19" x14ac:dyDescent="0.25">
      <c r="A79" s="10" t="str">
        <f>IF(COUNTRY_INFO!A79=0," ",COUNTRY_INFO!A79)</f>
        <v>Angola</v>
      </c>
      <c r="B79" s="10" t="str">
        <f>IF(COUNTRY_INFO!B79=0," ",COUNTRY_INFO!B79)</f>
        <v>KWANZA NORTE</v>
      </c>
      <c r="C79" s="10" t="str">
        <f>IF(COUNTRY_INFO!C79=0," ",COUNTRY_INFO!C79)</f>
        <v>BANGA</v>
      </c>
      <c r="D79" s="11" t="str">
        <f>IF(OR(COUNTRY_INFO!$T$9:$T$1000="T1 (PZQ+ALB/MBD)",COUNTRY_INFO!$U$9:$U$1000="T1 (PZQ+ALB/MBD)"), "T1 (PZQ+ALB/MBD)", " ")</f>
        <v xml:space="preserve"> </v>
      </c>
      <c r="E79" s="64"/>
      <c r="F79" s="127"/>
      <c r="G79" s="67"/>
      <c r="H79" s="14"/>
      <c r="I79" s="74"/>
      <c r="J79" s="67"/>
      <c r="K79" s="11">
        <f t="shared" si="13"/>
        <v>0</v>
      </c>
      <c r="L79" s="67"/>
      <c r="M79" s="22"/>
      <c r="N79" s="72"/>
      <c r="O79" s="14">
        <f t="shared" si="14"/>
        <v>0</v>
      </c>
      <c r="P79" s="71" t="str">
        <f t="shared" si="15"/>
        <v xml:space="preserve"> </v>
      </c>
      <c r="Q79" s="68" t="str">
        <f t="shared" si="16"/>
        <v xml:space="preserve"> </v>
      </c>
      <c r="R79" s="71" t="str">
        <f t="shared" si="17"/>
        <v xml:space="preserve"> </v>
      </c>
      <c r="S79" s="68" t="str">
        <f t="shared" si="18"/>
        <v xml:space="preserve"> </v>
      </c>
    </row>
    <row r="80" spans="1:19" x14ac:dyDescent="0.25">
      <c r="A80" s="10" t="str">
        <f>IF(COUNTRY_INFO!A80=0," ",COUNTRY_INFO!A80)</f>
        <v>Angola</v>
      </c>
      <c r="B80" s="10" t="str">
        <f>IF(COUNTRY_INFO!B80=0," ",COUNTRY_INFO!B80)</f>
        <v>KWANZA NORTE</v>
      </c>
      <c r="C80" s="10" t="str">
        <f>IF(COUNTRY_INFO!C80=0," ",COUNTRY_INFO!C80)</f>
        <v>BOLONGONGO</v>
      </c>
      <c r="D80" s="11" t="str">
        <f>IF(OR(COUNTRY_INFO!$T$9:$T$1000="T1 (PZQ+ALB/MBD)",COUNTRY_INFO!$U$9:$U$1000="T1 (PZQ+ALB/MBD)"), "T1 (PZQ+ALB/MBD)", " ")</f>
        <v xml:space="preserve"> </v>
      </c>
      <c r="E80" s="64"/>
      <c r="F80" s="127"/>
      <c r="G80" s="67"/>
      <c r="H80" s="14"/>
      <c r="I80" s="74"/>
      <c r="J80" s="67"/>
      <c r="K80" s="11">
        <f t="shared" si="13"/>
        <v>0</v>
      </c>
      <c r="L80" s="67"/>
      <c r="M80" s="22"/>
      <c r="N80" s="72"/>
      <c r="O80" s="14">
        <f t="shared" si="14"/>
        <v>0</v>
      </c>
      <c r="P80" s="71" t="str">
        <f t="shared" si="15"/>
        <v xml:space="preserve"> </v>
      </c>
      <c r="Q80" s="68" t="str">
        <f t="shared" si="16"/>
        <v xml:space="preserve"> </v>
      </c>
      <c r="R80" s="71" t="str">
        <f t="shared" si="17"/>
        <v xml:space="preserve"> </v>
      </c>
      <c r="S80" s="68" t="str">
        <f t="shared" si="18"/>
        <v xml:space="preserve"> </v>
      </c>
    </row>
    <row r="81" spans="1:19" x14ac:dyDescent="0.25">
      <c r="A81" s="10" t="str">
        <f>IF(COUNTRY_INFO!A81=0," ",COUNTRY_INFO!A81)</f>
        <v>Angola</v>
      </c>
      <c r="B81" s="10" t="str">
        <f>IF(COUNTRY_INFO!B81=0," ",COUNTRY_INFO!B81)</f>
        <v>KWANZA NORTE</v>
      </c>
      <c r="C81" s="10" t="str">
        <f>IF(COUNTRY_INFO!C81=0," ",COUNTRY_INFO!C81)</f>
        <v>CAMBAMBE</v>
      </c>
      <c r="D81" s="11" t="str">
        <f>IF(OR(COUNTRY_INFO!$T$9:$T$1000="T1 (PZQ+ALB/MBD)",COUNTRY_INFO!$U$9:$U$1000="T1 (PZQ+ALB/MBD)"), "T1 (PZQ+ALB/MBD)", " ")</f>
        <v xml:space="preserve"> </v>
      </c>
      <c r="E81" s="64"/>
      <c r="F81" s="127"/>
      <c r="G81" s="67"/>
      <c r="H81" s="14"/>
      <c r="I81" s="74"/>
      <c r="J81" s="67"/>
      <c r="K81" s="11">
        <f t="shared" si="13"/>
        <v>0</v>
      </c>
      <c r="L81" s="67"/>
      <c r="M81" s="22"/>
      <c r="N81" s="72"/>
      <c r="O81" s="14">
        <f t="shared" si="14"/>
        <v>0</v>
      </c>
      <c r="P81" s="71" t="str">
        <f t="shared" si="15"/>
        <v xml:space="preserve"> </v>
      </c>
      <c r="Q81" s="68" t="str">
        <f t="shared" si="16"/>
        <v xml:space="preserve"> </v>
      </c>
      <c r="R81" s="71" t="str">
        <f t="shared" si="17"/>
        <v xml:space="preserve"> </v>
      </c>
      <c r="S81" s="68" t="str">
        <f t="shared" si="18"/>
        <v xml:space="preserve"> </v>
      </c>
    </row>
    <row r="82" spans="1:19" x14ac:dyDescent="0.25">
      <c r="A82" s="10" t="str">
        <f>IF(COUNTRY_INFO!A82=0," ",COUNTRY_INFO!A82)</f>
        <v>Angola</v>
      </c>
      <c r="B82" s="10" t="str">
        <f>IF(COUNTRY_INFO!B82=0," ",COUNTRY_INFO!B82)</f>
        <v>KWANZA NORTE</v>
      </c>
      <c r="C82" s="10" t="str">
        <f>IF(COUNTRY_INFO!C82=0," ",COUNTRY_INFO!C82)</f>
        <v>CAZENGO</v>
      </c>
      <c r="D82" s="11" t="str">
        <f>IF(OR(COUNTRY_INFO!$T$9:$T$1000="T1 (PZQ+ALB/MBD)",COUNTRY_INFO!$U$9:$U$1000="T1 (PZQ+ALB/MBD)"), "T1 (PZQ+ALB/MBD)", " ")</f>
        <v xml:space="preserve"> </v>
      </c>
      <c r="E82" s="64"/>
      <c r="F82" s="127"/>
      <c r="G82" s="67"/>
      <c r="H82" s="14"/>
      <c r="I82" s="74"/>
      <c r="J82" s="67"/>
      <c r="K82" s="11">
        <f t="shared" si="13"/>
        <v>0</v>
      </c>
      <c r="L82" s="67"/>
      <c r="M82" s="22"/>
      <c r="N82" s="72"/>
      <c r="O82" s="14">
        <f t="shared" si="14"/>
        <v>0</v>
      </c>
      <c r="P82" s="71" t="str">
        <f t="shared" si="15"/>
        <v xml:space="preserve"> </v>
      </c>
      <c r="Q82" s="68" t="str">
        <f t="shared" si="16"/>
        <v xml:space="preserve"> </v>
      </c>
      <c r="R82" s="71" t="str">
        <f t="shared" si="17"/>
        <v xml:space="preserve"> </v>
      </c>
      <c r="S82" s="68" t="str">
        <f t="shared" si="18"/>
        <v xml:space="preserve"> </v>
      </c>
    </row>
    <row r="83" spans="1:19" x14ac:dyDescent="0.25">
      <c r="A83" s="10" t="str">
        <f>IF(COUNTRY_INFO!A83=0," ",COUNTRY_INFO!A83)</f>
        <v>Angola</v>
      </c>
      <c r="B83" s="10" t="str">
        <f>IF(COUNTRY_INFO!B83=0," ",COUNTRY_INFO!B83)</f>
        <v>KWANZA NORTE</v>
      </c>
      <c r="C83" s="10" t="str">
        <f>IF(COUNTRY_INFO!C83=0," ",COUNTRY_INFO!C83)</f>
        <v>GOLUNGO ALTO</v>
      </c>
      <c r="D83" s="11" t="str">
        <f>IF(OR(COUNTRY_INFO!$T$9:$T$1000="T1 (PZQ+ALB/MBD)",COUNTRY_INFO!$U$9:$U$1000="T1 (PZQ+ALB/MBD)"), "T1 (PZQ+ALB/MBD)", " ")</f>
        <v xml:space="preserve"> </v>
      </c>
      <c r="E83" s="64"/>
      <c r="F83" s="127"/>
      <c r="G83" s="67"/>
      <c r="H83" s="14"/>
      <c r="I83" s="74"/>
      <c r="J83" s="67"/>
      <c r="K83" s="11">
        <f t="shared" si="13"/>
        <v>0</v>
      </c>
      <c r="L83" s="67"/>
      <c r="M83" s="22"/>
      <c r="N83" s="72"/>
      <c r="O83" s="14">
        <f t="shared" si="14"/>
        <v>0</v>
      </c>
      <c r="P83" s="71" t="str">
        <f t="shared" si="15"/>
        <v xml:space="preserve"> </v>
      </c>
      <c r="Q83" s="68" t="str">
        <f t="shared" si="16"/>
        <v xml:space="preserve"> </v>
      </c>
      <c r="R83" s="71" t="str">
        <f t="shared" si="17"/>
        <v xml:space="preserve"> </v>
      </c>
      <c r="S83" s="68" t="str">
        <f t="shared" si="18"/>
        <v xml:space="preserve"> </v>
      </c>
    </row>
    <row r="84" spans="1:19" x14ac:dyDescent="0.25">
      <c r="A84" s="10" t="str">
        <f>IF(COUNTRY_INFO!A84=0," ",COUNTRY_INFO!A84)</f>
        <v>Angola</v>
      </c>
      <c r="B84" s="10" t="str">
        <f>IF(COUNTRY_INFO!B84=0," ",COUNTRY_INFO!B84)</f>
        <v>KWANZA NORTE</v>
      </c>
      <c r="C84" s="10" t="str">
        <f>IF(COUNTRY_INFO!C84=0," ",COUNTRY_INFO!C84)</f>
        <v>GONGUEMBO</v>
      </c>
      <c r="D84" s="11" t="str">
        <f>IF(OR(COUNTRY_INFO!$T$9:$T$1000="T1 (PZQ+ALB/MBD)",COUNTRY_INFO!$U$9:$U$1000="T1 (PZQ+ALB/MBD)"), "T1 (PZQ+ALB/MBD)", " ")</f>
        <v xml:space="preserve"> </v>
      </c>
      <c r="E84" s="64"/>
      <c r="F84" s="127"/>
      <c r="G84" s="67"/>
      <c r="H84" s="14"/>
      <c r="I84" s="74"/>
      <c r="J84" s="67"/>
      <c r="K84" s="11">
        <f t="shared" si="13"/>
        <v>0</v>
      </c>
      <c r="L84" s="67"/>
      <c r="M84" s="22"/>
      <c r="N84" s="72"/>
      <c r="O84" s="14">
        <f t="shared" si="14"/>
        <v>0</v>
      </c>
      <c r="P84" s="71" t="str">
        <f t="shared" si="15"/>
        <v xml:space="preserve"> </v>
      </c>
      <c r="Q84" s="68" t="str">
        <f t="shared" si="16"/>
        <v xml:space="preserve"> </v>
      </c>
      <c r="R84" s="71" t="str">
        <f t="shared" si="17"/>
        <v xml:space="preserve"> </v>
      </c>
      <c r="S84" s="68" t="str">
        <f t="shared" si="18"/>
        <v xml:space="preserve"> </v>
      </c>
    </row>
    <row r="85" spans="1:19" x14ac:dyDescent="0.25">
      <c r="A85" s="10" t="str">
        <f>IF(COUNTRY_INFO!A85=0," ",COUNTRY_INFO!A85)</f>
        <v>Angola</v>
      </c>
      <c r="B85" s="10" t="str">
        <f>IF(COUNTRY_INFO!B85=0," ",COUNTRY_INFO!B85)</f>
        <v>KWANZA NORTE</v>
      </c>
      <c r="C85" s="10" t="str">
        <f>IF(COUNTRY_INFO!C85=0," ",COUNTRY_INFO!C85)</f>
        <v>KICULUNGO</v>
      </c>
      <c r="D85" s="11" t="str">
        <f>IF(OR(COUNTRY_INFO!$T$9:$T$1000="T1 (PZQ+ALB/MBD)",COUNTRY_INFO!$U$9:$U$1000="T1 (PZQ+ALB/MBD)"), "T1 (PZQ+ALB/MBD)", " ")</f>
        <v xml:space="preserve"> </v>
      </c>
      <c r="E85" s="64"/>
      <c r="F85" s="127"/>
      <c r="G85" s="67"/>
      <c r="H85" s="14"/>
      <c r="I85" s="74"/>
      <c r="J85" s="67"/>
      <c r="K85" s="11">
        <f t="shared" si="13"/>
        <v>0</v>
      </c>
      <c r="L85" s="67"/>
      <c r="M85" s="22"/>
      <c r="N85" s="72"/>
      <c r="O85" s="14">
        <f t="shared" si="14"/>
        <v>0</v>
      </c>
      <c r="P85" s="71" t="str">
        <f t="shared" si="15"/>
        <v xml:space="preserve"> </v>
      </c>
      <c r="Q85" s="68" t="str">
        <f t="shared" si="16"/>
        <v xml:space="preserve"> </v>
      </c>
      <c r="R85" s="71" t="str">
        <f t="shared" si="17"/>
        <v xml:space="preserve"> </v>
      </c>
      <c r="S85" s="68" t="str">
        <f t="shared" si="18"/>
        <v xml:space="preserve"> </v>
      </c>
    </row>
    <row r="86" spans="1:19" x14ac:dyDescent="0.25">
      <c r="A86" s="10" t="str">
        <f>IF(COUNTRY_INFO!A86=0," ",COUNTRY_INFO!A86)</f>
        <v>Angola</v>
      </c>
      <c r="B86" s="10" t="str">
        <f>IF(COUNTRY_INFO!B86=0," ",COUNTRY_INFO!B86)</f>
        <v>KWANZA NORTE</v>
      </c>
      <c r="C86" s="10" t="str">
        <f>IF(COUNTRY_INFO!C86=0," ",COUNTRY_INFO!C86)</f>
        <v>LUCALA</v>
      </c>
      <c r="D86" s="11" t="str">
        <f>IF(OR(COUNTRY_INFO!$T$9:$T$1000="T1 (PZQ+ALB/MBD)",COUNTRY_INFO!$U$9:$U$1000="T1 (PZQ+ALB/MBD)"), "T1 (PZQ+ALB/MBD)", " ")</f>
        <v xml:space="preserve"> </v>
      </c>
      <c r="E86" s="64"/>
      <c r="F86" s="127"/>
      <c r="G86" s="67"/>
      <c r="H86" s="14"/>
      <c r="I86" s="74"/>
      <c r="J86" s="67"/>
      <c r="K86" s="11">
        <f t="shared" si="13"/>
        <v>0</v>
      </c>
      <c r="L86" s="67"/>
      <c r="M86" s="22"/>
      <c r="N86" s="72"/>
      <c r="O86" s="14">
        <f t="shared" si="14"/>
        <v>0</v>
      </c>
      <c r="P86" s="71" t="str">
        <f t="shared" si="15"/>
        <v xml:space="preserve"> </v>
      </c>
      <c r="Q86" s="68" t="str">
        <f t="shared" si="16"/>
        <v xml:space="preserve"> </v>
      </c>
      <c r="R86" s="71" t="str">
        <f t="shared" si="17"/>
        <v xml:space="preserve"> </v>
      </c>
      <c r="S86" s="68" t="str">
        <f t="shared" si="18"/>
        <v xml:space="preserve"> </v>
      </c>
    </row>
    <row r="87" spans="1:19" x14ac:dyDescent="0.25">
      <c r="A87" s="10" t="str">
        <f>IF(COUNTRY_INFO!A87=0," ",COUNTRY_INFO!A87)</f>
        <v>Angola</v>
      </c>
      <c r="B87" s="10" t="str">
        <f>IF(COUNTRY_INFO!B87=0," ",COUNTRY_INFO!B87)</f>
        <v>KWANZA NORTE</v>
      </c>
      <c r="C87" s="10" t="str">
        <f>IF(COUNTRY_INFO!C87=0," ",COUNTRY_INFO!C87)</f>
        <v>SAMBA CAJU</v>
      </c>
      <c r="D87" s="11" t="str">
        <f>IF(OR(COUNTRY_INFO!$T$9:$T$1000="T1 (PZQ+ALB/MBD)",COUNTRY_INFO!$U$9:$U$1000="T1 (PZQ+ALB/MBD)"), "T1 (PZQ+ALB/MBD)", " ")</f>
        <v xml:space="preserve"> </v>
      </c>
      <c r="E87" s="64"/>
      <c r="F87" s="127"/>
      <c r="G87" s="67"/>
      <c r="H87" s="14"/>
      <c r="I87" s="74"/>
      <c r="J87" s="67"/>
      <c r="K87" s="11">
        <f t="shared" si="13"/>
        <v>0</v>
      </c>
      <c r="L87" s="67"/>
      <c r="M87" s="22"/>
      <c r="N87" s="72"/>
      <c r="O87" s="14">
        <f t="shared" si="14"/>
        <v>0</v>
      </c>
      <c r="P87" s="71" t="str">
        <f t="shared" si="15"/>
        <v xml:space="preserve"> </v>
      </c>
      <c r="Q87" s="68" t="str">
        <f t="shared" si="16"/>
        <v xml:space="preserve"> </v>
      </c>
      <c r="R87" s="71" t="str">
        <f t="shared" si="17"/>
        <v xml:space="preserve"> </v>
      </c>
      <c r="S87" s="68" t="str">
        <f t="shared" si="18"/>
        <v xml:space="preserve"> </v>
      </c>
    </row>
    <row r="88" spans="1:19" x14ac:dyDescent="0.25">
      <c r="A88" s="10" t="str">
        <f>IF(COUNTRY_INFO!A88=0," ",COUNTRY_INFO!A88)</f>
        <v>Angola</v>
      </c>
      <c r="B88" s="10" t="str">
        <f>IF(COUNTRY_INFO!B88=0," ",COUNTRY_INFO!B88)</f>
        <v>KWANZA SUL</v>
      </c>
      <c r="C88" s="10" t="str">
        <f>IF(COUNTRY_INFO!C88=0," ",COUNTRY_INFO!C88)</f>
        <v>AMBOIM</v>
      </c>
      <c r="D88" s="11" t="str">
        <f>IF(OR(COUNTRY_INFO!$T$9:$T$1000="T1 (PZQ+ALB/MBD)",COUNTRY_INFO!$U$9:$U$1000="T1 (PZQ+ALB/MBD)"), "T1 (PZQ+ALB/MBD)", " ")</f>
        <v xml:space="preserve"> </v>
      </c>
      <c r="E88" s="64"/>
      <c r="F88" s="127"/>
      <c r="G88" s="67"/>
      <c r="H88" s="14"/>
      <c r="I88" s="74"/>
      <c r="J88" s="67"/>
      <c r="K88" s="11">
        <f t="shared" si="13"/>
        <v>0</v>
      </c>
      <c r="L88" s="67"/>
      <c r="M88" s="22"/>
      <c r="N88" s="72"/>
      <c r="O88" s="14">
        <f t="shared" si="14"/>
        <v>0</v>
      </c>
      <c r="P88" s="71" t="str">
        <f t="shared" si="15"/>
        <v xml:space="preserve"> </v>
      </c>
      <c r="Q88" s="68" t="str">
        <f t="shared" si="16"/>
        <v xml:space="preserve"> </v>
      </c>
      <c r="R88" s="71" t="str">
        <f t="shared" si="17"/>
        <v xml:space="preserve"> </v>
      </c>
      <c r="S88" s="68" t="str">
        <f t="shared" si="18"/>
        <v xml:space="preserve"> </v>
      </c>
    </row>
    <row r="89" spans="1:19" x14ac:dyDescent="0.25">
      <c r="A89" s="10" t="str">
        <f>IF(COUNTRY_INFO!A89=0," ",COUNTRY_INFO!A89)</f>
        <v>Angola</v>
      </c>
      <c r="B89" s="10" t="str">
        <f>IF(COUNTRY_INFO!B89=0," ",COUNTRY_INFO!B89)</f>
        <v>KWANZA SUL</v>
      </c>
      <c r="C89" s="10" t="str">
        <f>IF(COUNTRY_INFO!C89=0," ",COUNTRY_INFO!C89)</f>
        <v>CASSONGUE</v>
      </c>
      <c r="D89" s="11" t="str">
        <f>IF(OR(COUNTRY_INFO!$T$9:$T$1000="T1 (PZQ+ALB/MBD)",COUNTRY_INFO!$U$9:$U$1000="T1 (PZQ+ALB/MBD)"), "T1 (PZQ+ALB/MBD)", " ")</f>
        <v xml:space="preserve"> </v>
      </c>
      <c r="E89" s="64"/>
      <c r="F89" s="127"/>
      <c r="G89" s="67"/>
      <c r="H89" s="14"/>
      <c r="I89" s="74"/>
      <c r="J89" s="67"/>
      <c r="K89" s="11">
        <f t="shared" si="13"/>
        <v>0</v>
      </c>
      <c r="L89" s="67"/>
      <c r="M89" s="22"/>
      <c r="N89" s="72"/>
      <c r="O89" s="14">
        <f t="shared" si="14"/>
        <v>0</v>
      </c>
      <c r="P89" s="71" t="str">
        <f t="shared" si="15"/>
        <v xml:space="preserve"> </v>
      </c>
      <c r="Q89" s="68" t="str">
        <f t="shared" si="16"/>
        <v xml:space="preserve"> </v>
      </c>
      <c r="R89" s="71" t="str">
        <f t="shared" si="17"/>
        <v xml:space="preserve"> </v>
      </c>
      <c r="S89" s="68" t="str">
        <f t="shared" si="18"/>
        <v xml:space="preserve"> </v>
      </c>
    </row>
    <row r="90" spans="1:19" x14ac:dyDescent="0.25">
      <c r="A90" s="10" t="str">
        <f>IF(COUNTRY_INFO!A90=0," ",COUNTRY_INFO!A90)</f>
        <v>Angola</v>
      </c>
      <c r="B90" s="10" t="str">
        <f>IF(COUNTRY_INFO!B90=0," ",COUNTRY_INFO!B90)</f>
        <v>KWANZA SUL</v>
      </c>
      <c r="C90" s="10" t="str">
        <f>IF(COUNTRY_INFO!C90=0," ",COUNTRY_INFO!C90)</f>
        <v>CELA (Waku Kungo)</v>
      </c>
      <c r="D90" s="11" t="str">
        <f>IF(OR(COUNTRY_INFO!$T$9:$T$1000="T1 (PZQ+ALB/MBD)",COUNTRY_INFO!$U$9:$U$1000="T1 (PZQ+ALB/MBD)"), "T1 (PZQ+ALB/MBD)", " ")</f>
        <v xml:space="preserve"> </v>
      </c>
      <c r="E90" s="64"/>
      <c r="F90" s="127"/>
      <c r="G90" s="67"/>
      <c r="H90" s="14"/>
      <c r="I90" s="74"/>
      <c r="J90" s="67"/>
      <c r="K90" s="11">
        <f t="shared" si="13"/>
        <v>0</v>
      </c>
      <c r="L90" s="67"/>
      <c r="M90" s="22"/>
      <c r="N90" s="72"/>
      <c r="O90" s="14">
        <f t="shared" si="14"/>
        <v>0</v>
      </c>
      <c r="P90" s="71" t="str">
        <f t="shared" si="15"/>
        <v xml:space="preserve"> </v>
      </c>
      <c r="Q90" s="68" t="str">
        <f t="shared" si="16"/>
        <v xml:space="preserve"> </v>
      </c>
      <c r="R90" s="71" t="str">
        <f t="shared" si="17"/>
        <v xml:space="preserve"> </v>
      </c>
      <c r="S90" s="68" t="str">
        <f t="shared" si="18"/>
        <v xml:space="preserve"> </v>
      </c>
    </row>
    <row r="91" spans="1:19" x14ac:dyDescent="0.25">
      <c r="A91" s="10" t="str">
        <f>IF(COUNTRY_INFO!A91=0," ",COUNTRY_INFO!A91)</f>
        <v>Angola</v>
      </c>
      <c r="B91" s="10" t="str">
        <f>IF(COUNTRY_INFO!B91=0," ",COUNTRY_INFO!B91)</f>
        <v>KWANZA SUL</v>
      </c>
      <c r="C91" s="10" t="str">
        <f>IF(COUNTRY_INFO!C91=0," ",COUNTRY_INFO!C91)</f>
        <v xml:space="preserve">CONDA </v>
      </c>
      <c r="D91" s="11" t="str">
        <f>IF(OR(COUNTRY_INFO!$T$9:$T$1000="T1 (PZQ+ALB/MBD)",COUNTRY_INFO!$U$9:$U$1000="T1 (PZQ+ALB/MBD)"), "T1 (PZQ+ALB/MBD)", " ")</f>
        <v xml:space="preserve"> </v>
      </c>
      <c r="E91" s="64"/>
      <c r="F91" s="127"/>
      <c r="G91" s="67"/>
      <c r="H91" s="14"/>
      <c r="I91" s="74"/>
      <c r="J91" s="67"/>
      <c r="K91" s="11">
        <f t="shared" si="13"/>
        <v>0</v>
      </c>
      <c r="L91" s="67"/>
      <c r="M91" s="22"/>
      <c r="N91" s="72"/>
      <c r="O91" s="14">
        <f t="shared" si="14"/>
        <v>0</v>
      </c>
      <c r="P91" s="71" t="str">
        <f t="shared" si="15"/>
        <v xml:space="preserve"> </v>
      </c>
      <c r="Q91" s="68" t="str">
        <f t="shared" si="16"/>
        <v xml:space="preserve"> </v>
      </c>
      <c r="R91" s="71" t="str">
        <f t="shared" si="17"/>
        <v xml:space="preserve"> </v>
      </c>
      <c r="S91" s="68" t="str">
        <f t="shared" si="18"/>
        <v xml:space="preserve"> </v>
      </c>
    </row>
    <row r="92" spans="1:19" x14ac:dyDescent="0.25">
      <c r="A92" s="10" t="str">
        <f>IF(COUNTRY_INFO!A92=0," ",COUNTRY_INFO!A92)</f>
        <v>Angola</v>
      </c>
      <c r="B92" s="10" t="str">
        <f>IF(COUNTRY_INFO!B92=0," ",COUNTRY_INFO!B92)</f>
        <v>KWANZA SUL</v>
      </c>
      <c r="C92" s="10" t="str">
        <f>IF(COUNTRY_INFO!C92=0," ",COUNTRY_INFO!C92)</f>
        <v>EBO</v>
      </c>
      <c r="D92" s="11" t="str">
        <f>IF(OR(COUNTRY_INFO!$T$9:$T$1000="T1 (PZQ+ALB/MBD)",COUNTRY_INFO!$U$9:$U$1000="T1 (PZQ+ALB/MBD)"), "T1 (PZQ+ALB/MBD)", " ")</f>
        <v xml:space="preserve"> </v>
      </c>
      <c r="E92" s="64"/>
      <c r="F92" s="127"/>
      <c r="G92" s="67"/>
      <c r="H92" s="14"/>
      <c r="I92" s="74"/>
      <c r="J92" s="67"/>
      <c r="K92" s="11">
        <f t="shared" si="13"/>
        <v>0</v>
      </c>
      <c r="L92" s="67"/>
      <c r="M92" s="22"/>
      <c r="N92" s="72"/>
      <c r="O92" s="14">
        <f t="shared" si="14"/>
        <v>0</v>
      </c>
      <c r="P92" s="71" t="str">
        <f t="shared" si="15"/>
        <v xml:space="preserve"> </v>
      </c>
      <c r="Q92" s="68" t="str">
        <f t="shared" si="16"/>
        <v xml:space="preserve"> </v>
      </c>
      <c r="R92" s="71" t="str">
        <f t="shared" si="17"/>
        <v xml:space="preserve"> </v>
      </c>
      <c r="S92" s="68" t="str">
        <f t="shared" si="18"/>
        <v xml:space="preserve"> </v>
      </c>
    </row>
    <row r="93" spans="1:19" x14ac:dyDescent="0.25">
      <c r="A93" s="10" t="str">
        <f>IF(COUNTRY_INFO!A93=0," ",COUNTRY_INFO!A93)</f>
        <v>Angola</v>
      </c>
      <c r="B93" s="10" t="str">
        <f>IF(COUNTRY_INFO!B93=0," ",COUNTRY_INFO!B93)</f>
        <v>KWANZA SUL</v>
      </c>
      <c r="C93" s="10" t="str">
        <f>IF(COUNTRY_INFO!C93=0," ",COUNTRY_INFO!C93)</f>
        <v>KIBALA</v>
      </c>
      <c r="D93" s="11" t="str">
        <f>IF(OR(COUNTRY_INFO!$T$9:$T$1000="T1 (PZQ+ALB/MBD)",COUNTRY_INFO!$U$9:$U$1000="T1 (PZQ+ALB/MBD)"), "T1 (PZQ+ALB/MBD)", " ")</f>
        <v xml:space="preserve"> </v>
      </c>
      <c r="E93" s="64"/>
      <c r="F93" s="127"/>
      <c r="G93" s="67"/>
      <c r="H93" s="14"/>
      <c r="I93" s="74"/>
      <c r="J93" s="67"/>
      <c r="K93" s="11">
        <f t="shared" si="13"/>
        <v>0</v>
      </c>
      <c r="L93" s="67"/>
      <c r="M93" s="22"/>
      <c r="N93" s="72"/>
      <c r="O93" s="14">
        <f t="shared" si="14"/>
        <v>0</v>
      </c>
      <c r="P93" s="71" t="str">
        <f t="shared" si="15"/>
        <v xml:space="preserve"> </v>
      </c>
      <c r="Q93" s="68" t="str">
        <f t="shared" si="16"/>
        <v xml:space="preserve"> </v>
      </c>
      <c r="R93" s="71" t="str">
        <f t="shared" si="17"/>
        <v xml:space="preserve"> </v>
      </c>
      <c r="S93" s="68" t="str">
        <f t="shared" si="18"/>
        <v xml:space="preserve"> </v>
      </c>
    </row>
    <row r="94" spans="1:19" x14ac:dyDescent="0.25">
      <c r="A94" s="10" t="str">
        <f>IF(COUNTRY_INFO!A94=0," ",COUNTRY_INFO!A94)</f>
        <v>Angola</v>
      </c>
      <c r="B94" s="10" t="str">
        <f>IF(COUNTRY_INFO!B94=0," ",COUNTRY_INFO!B94)</f>
        <v>KWANZA SUL</v>
      </c>
      <c r="C94" s="10" t="str">
        <f>IF(COUNTRY_INFO!C94=0," ",COUNTRY_INFO!C94)</f>
        <v>KILENDA</v>
      </c>
      <c r="D94" s="11" t="str">
        <f>IF(OR(COUNTRY_INFO!$T$9:$T$1000="T1 (PZQ+ALB/MBD)",COUNTRY_INFO!$U$9:$U$1000="T1 (PZQ+ALB/MBD)"), "T1 (PZQ+ALB/MBD)", " ")</f>
        <v xml:space="preserve"> </v>
      </c>
      <c r="E94" s="64"/>
      <c r="F94" s="127"/>
      <c r="G94" s="67"/>
      <c r="H94" s="14"/>
      <c r="I94" s="74"/>
      <c r="J94" s="67"/>
      <c r="K94" s="11">
        <f t="shared" si="13"/>
        <v>0</v>
      </c>
      <c r="L94" s="67"/>
      <c r="M94" s="22"/>
      <c r="N94" s="72"/>
      <c r="O94" s="14">
        <f t="shared" si="14"/>
        <v>0</v>
      </c>
      <c r="P94" s="71" t="str">
        <f t="shared" si="15"/>
        <v xml:space="preserve"> </v>
      </c>
      <c r="Q94" s="68" t="str">
        <f t="shared" si="16"/>
        <v xml:space="preserve"> </v>
      </c>
      <c r="R94" s="71" t="str">
        <f t="shared" si="17"/>
        <v xml:space="preserve"> </v>
      </c>
      <c r="S94" s="68" t="str">
        <f t="shared" si="18"/>
        <v xml:space="preserve"> </v>
      </c>
    </row>
    <row r="95" spans="1:19" x14ac:dyDescent="0.25">
      <c r="A95" s="10" t="str">
        <f>IF(COUNTRY_INFO!A95=0," ",COUNTRY_INFO!A95)</f>
        <v>Angola</v>
      </c>
      <c r="B95" s="10" t="str">
        <f>IF(COUNTRY_INFO!B95=0," ",COUNTRY_INFO!B95)</f>
        <v>KWANZA SUL</v>
      </c>
      <c r="C95" s="10" t="str">
        <f>IF(COUNTRY_INFO!C95=0," ",COUNTRY_INFO!C95)</f>
        <v>LIBOLO</v>
      </c>
      <c r="D95" s="11" t="str">
        <f>IF(OR(COUNTRY_INFO!$T$9:$T$1000="T1 (PZQ+ALB/MBD)",COUNTRY_INFO!$U$9:$U$1000="T1 (PZQ+ALB/MBD)"), "T1 (PZQ+ALB/MBD)", " ")</f>
        <v xml:space="preserve"> </v>
      </c>
      <c r="E95" s="64"/>
      <c r="F95" s="127"/>
      <c r="G95" s="67"/>
      <c r="H95" s="14"/>
      <c r="I95" s="74"/>
      <c r="J95" s="67"/>
      <c r="K95" s="11">
        <f t="shared" si="13"/>
        <v>0</v>
      </c>
      <c r="L95" s="67"/>
      <c r="M95" s="22"/>
      <c r="N95" s="72"/>
      <c r="O95" s="14">
        <f t="shared" si="14"/>
        <v>0</v>
      </c>
      <c r="P95" s="71" t="str">
        <f t="shared" si="15"/>
        <v xml:space="preserve"> </v>
      </c>
      <c r="Q95" s="68" t="str">
        <f t="shared" si="16"/>
        <v xml:space="preserve"> </v>
      </c>
      <c r="R95" s="71" t="str">
        <f t="shared" si="17"/>
        <v xml:space="preserve"> </v>
      </c>
      <c r="S95" s="68" t="str">
        <f t="shared" si="18"/>
        <v xml:space="preserve"> </v>
      </c>
    </row>
    <row r="96" spans="1:19" x14ac:dyDescent="0.25">
      <c r="A96" s="10" t="str">
        <f>IF(COUNTRY_INFO!A96=0," ",COUNTRY_INFO!A96)</f>
        <v>Angola</v>
      </c>
      <c r="B96" s="10" t="str">
        <f>IF(COUNTRY_INFO!B96=0," ",COUNTRY_INFO!B96)</f>
        <v>KWANZA SUL</v>
      </c>
      <c r="C96" s="10" t="str">
        <f>IF(COUNTRY_INFO!C96=0," ",COUNTRY_INFO!C96)</f>
        <v>MUSSENDE</v>
      </c>
      <c r="D96" s="11" t="str">
        <f>IF(OR(COUNTRY_INFO!$T$9:$T$1000="T1 (PZQ+ALB/MBD)",COUNTRY_INFO!$U$9:$U$1000="T1 (PZQ+ALB/MBD)"), "T1 (PZQ+ALB/MBD)", " ")</f>
        <v xml:space="preserve"> </v>
      </c>
      <c r="E96" s="64"/>
      <c r="F96" s="127"/>
      <c r="G96" s="67"/>
      <c r="H96" s="14"/>
      <c r="I96" s="74"/>
      <c r="J96" s="67"/>
      <c r="K96" s="11">
        <f t="shared" si="13"/>
        <v>0</v>
      </c>
      <c r="L96" s="67"/>
      <c r="M96" s="22"/>
      <c r="N96" s="72"/>
      <c r="O96" s="14">
        <f t="shared" si="14"/>
        <v>0</v>
      </c>
      <c r="P96" s="71" t="str">
        <f t="shared" si="15"/>
        <v xml:space="preserve"> </v>
      </c>
      <c r="Q96" s="68" t="str">
        <f t="shared" si="16"/>
        <v xml:space="preserve"> </v>
      </c>
      <c r="R96" s="71" t="str">
        <f t="shared" si="17"/>
        <v xml:space="preserve"> </v>
      </c>
      <c r="S96" s="68" t="str">
        <f t="shared" si="18"/>
        <v xml:space="preserve"> </v>
      </c>
    </row>
    <row r="97" spans="1:19" x14ac:dyDescent="0.25">
      <c r="A97" s="10" t="str">
        <f>IF(COUNTRY_INFO!A97=0," ",COUNTRY_INFO!A97)</f>
        <v>Angola</v>
      </c>
      <c r="B97" s="10" t="str">
        <f>IF(COUNTRY_INFO!B97=0," ",COUNTRY_INFO!B97)</f>
        <v>KWANZA SUL</v>
      </c>
      <c r="C97" s="10" t="str">
        <f>IF(COUNTRY_INFO!C97=0," ",COUNTRY_INFO!C97)</f>
        <v>PORTO AMBOIM</v>
      </c>
      <c r="D97" s="11" t="str">
        <f>IF(OR(COUNTRY_INFO!$T$9:$T$1000="T1 (PZQ+ALB/MBD)",COUNTRY_INFO!$U$9:$U$1000="T1 (PZQ+ALB/MBD)"), "T1 (PZQ+ALB/MBD)", " ")</f>
        <v xml:space="preserve"> </v>
      </c>
      <c r="E97" s="64"/>
      <c r="F97" s="127"/>
      <c r="G97" s="67"/>
      <c r="H97" s="14"/>
      <c r="I97" s="74"/>
      <c r="J97" s="67"/>
      <c r="K97" s="11">
        <f t="shared" si="13"/>
        <v>0</v>
      </c>
      <c r="L97" s="67"/>
      <c r="M97" s="22"/>
      <c r="N97" s="72"/>
      <c r="O97" s="14">
        <f t="shared" si="14"/>
        <v>0</v>
      </c>
      <c r="P97" s="71" t="str">
        <f t="shared" si="15"/>
        <v xml:space="preserve"> </v>
      </c>
      <c r="Q97" s="68" t="str">
        <f t="shared" si="16"/>
        <v xml:space="preserve"> </v>
      </c>
      <c r="R97" s="71" t="str">
        <f t="shared" si="17"/>
        <v xml:space="preserve"> </v>
      </c>
      <c r="S97" s="68" t="str">
        <f t="shared" si="18"/>
        <v xml:space="preserve"> </v>
      </c>
    </row>
    <row r="98" spans="1:19" x14ac:dyDescent="0.25">
      <c r="A98" s="10" t="str">
        <f>IF(COUNTRY_INFO!A98=0," ",COUNTRY_INFO!A98)</f>
        <v>Angola</v>
      </c>
      <c r="B98" s="10" t="str">
        <f>IF(COUNTRY_INFO!B98=0," ",COUNTRY_INFO!B98)</f>
        <v>KWANZA SUL</v>
      </c>
      <c r="C98" s="10" t="str">
        <f>IF(COUNTRY_INFO!C98=0," ",COUNTRY_INFO!C98)</f>
        <v>SELES</v>
      </c>
      <c r="D98" s="11" t="str">
        <f>IF(OR(COUNTRY_INFO!$T$9:$T$1000="T1 (PZQ+ALB/MBD)",COUNTRY_INFO!$U$9:$U$1000="T1 (PZQ+ALB/MBD)"), "T1 (PZQ+ALB/MBD)", " ")</f>
        <v xml:space="preserve"> </v>
      </c>
      <c r="E98" s="64"/>
      <c r="F98" s="127"/>
      <c r="G98" s="67"/>
      <c r="H98" s="14"/>
      <c r="I98" s="74"/>
      <c r="J98" s="67"/>
      <c r="K98" s="11">
        <f t="shared" si="13"/>
        <v>0</v>
      </c>
      <c r="L98" s="67"/>
      <c r="M98" s="22"/>
      <c r="N98" s="72"/>
      <c r="O98" s="14">
        <f t="shared" si="14"/>
        <v>0</v>
      </c>
      <c r="P98" s="71" t="str">
        <f t="shared" si="15"/>
        <v xml:space="preserve"> </v>
      </c>
      <c r="Q98" s="68" t="str">
        <f t="shared" si="16"/>
        <v xml:space="preserve"> </v>
      </c>
      <c r="R98" s="71" t="str">
        <f t="shared" si="17"/>
        <v xml:space="preserve"> </v>
      </c>
      <c r="S98" s="68" t="str">
        <f t="shared" si="18"/>
        <v xml:space="preserve"> </v>
      </c>
    </row>
    <row r="99" spans="1:19" x14ac:dyDescent="0.25">
      <c r="A99" s="10" t="str">
        <f>IF(COUNTRY_INFO!A99=0," ",COUNTRY_INFO!A99)</f>
        <v>Angola</v>
      </c>
      <c r="B99" s="10" t="str">
        <f>IF(COUNTRY_INFO!B99=0," ",COUNTRY_INFO!B99)</f>
        <v>KWANZA SUL</v>
      </c>
      <c r="C99" s="10" t="str">
        <f>IF(COUNTRY_INFO!C99=0," ",COUNTRY_INFO!C99)</f>
        <v>SUMBE</v>
      </c>
      <c r="D99" s="11" t="str">
        <f>IF(OR(COUNTRY_INFO!$T$9:$T$1000="T1 (PZQ+ALB/MBD)",COUNTRY_INFO!$U$9:$U$1000="T1 (PZQ+ALB/MBD)"), "T1 (PZQ+ALB/MBD)", " ")</f>
        <v xml:space="preserve"> </v>
      </c>
      <c r="E99" s="64"/>
      <c r="F99" s="127"/>
      <c r="G99" s="67"/>
      <c r="H99" s="14"/>
      <c r="I99" s="74"/>
      <c r="J99" s="67"/>
      <c r="K99" s="11">
        <f t="shared" si="13"/>
        <v>0</v>
      </c>
      <c r="L99" s="67"/>
      <c r="M99" s="22"/>
      <c r="N99" s="72"/>
      <c r="O99" s="14">
        <f t="shared" si="14"/>
        <v>0</v>
      </c>
      <c r="P99" s="71" t="str">
        <f t="shared" si="15"/>
        <v xml:space="preserve"> </v>
      </c>
      <c r="Q99" s="68" t="str">
        <f t="shared" si="16"/>
        <v xml:space="preserve"> </v>
      </c>
      <c r="R99" s="71" t="str">
        <f t="shared" si="17"/>
        <v xml:space="preserve"> </v>
      </c>
      <c r="S99" s="68" t="str">
        <f t="shared" si="18"/>
        <v xml:space="preserve"> </v>
      </c>
    </row>
    <row r="100" spans="1:19" x14ac:dyDescent="0.25">
      <c r="A100" s="10" t="str">
        <f>IF(COUNTRY_INFO!A100=0," ",COUNTRY_INFO!A100)</f>
        <v>Angola</v>
      </c>
      <c r="B100" s="10" t="str">
        <f>IF(COUNTRY_INFO!B100=0," ",COUNTRY_INFO!B100)</f>
        <v>LUANDA</v>
      </c>
      <c r="C100" s="10" t="str">
        <f>IF(COUNTRY_INFO!C100=0," ",COUNTRY_INFO!C100)</f>
        <v>BELAS</v>
      </c>
      <c r="D100" s="11" t="str">
        <f>IF(OR(COUNTRY_INFO!$T$9:$T$1000="T1 (PZQ+ALB/MBD)",COUNTRY_INFO!$U$9:$U$1000="T1 (PZQ+ALB/MBD)"), "T1 (PZQ+ALB/MBD)", " ")</f>
        <v xml:space="preserve"> </v>
      </c>
      <c r="E100" s="64"/>
      <c r="F100" s="127"/>
      <c r="G100" s="67"/>
      <c r="H100" s="14"/>
      <c r="I100" s="74"/>
      <c r="J100" s="67"/>
      <c r="K100" s="11">
        <f t="shared" si="13"/>
        <v>0</v>
      </c>
      <c r="L100" s="67"/>
      <c r="M100" s="22"/>
      <c r="N100" s="72"/>
      <c r="O100" s="14">
        <f t="shared" si="14"/>
        <v>0</v>
      </c>
      <c r="P100" s="71" t="str">
        <f t="shared" si="15"/>
        <v xml:space="preserve"> </v>
      </c>
      <c r="Q100" s="68" t="str">
        <f t="shared" si="16"/>
        <v xml:space="preserve"> </v>
      </c>
      <c r="R100" s="71" t="str">
        <f t="shared" si="17"/>
        <v xml:space="preserve"> </v>
      </c>
      <c r="S100" s="68" t="str">
        <f t="shared" si="18"/>
        <v xml:space="preserve"> </v>
      </c>
    </row>
    <row r="101" spans="1:19" x14ac:dyDescent="0.25">
      <c r="A101" s="10" t="str">
        <f>IF(COUNTRY_INFO!A101=0," ",COUNTRY_INFO!A101)</f>
        <v>Angola</v>
      </c>
      <c r="B101" s="10" t="str">
        <f>IF(COUNTRY_INFO!B101=0," ",COUNTRY_INFO!B101)</f>
        <v>LUANDA</v>
      </c>
      <c r="C101" s="10" t="str">
        <f>IF(COUNTRY_INFO!C101=0," ",COUNTRY_INFO!C101)</f>
        <v>CACUACO</v>
      </c>
      <c r="D101" s="11" t="str">
        <f>IF(OR(COUNTRY_INFO!$T$9:$T$1000="T1 (PZQ+ALB/MBD)",COUNTRY_INFO!$U$9:$U$1000="T1 (PZQ+ALB/MBD)"), "T1 (PZQ+ALB/MBD)", " ")</f>
        <v xml:space="preserve"> </v>
      </c>
      <c r="E101" s="64"/>
      <c r="F101" s="127"/>
      <c r="G101" s="67"/>
      <c r="H101" s="14"/>
      <c r="I101" s="74"/>
      <c r="J101" s="67"/>
      <c r="K101" s="11">
        <f t="shared" si="13"/>
        <v>0</v>
      </c>
      <c r="L101" s="67"/>
      <c r="M101" s="22"/>
      <c r="N101" s="72"/>
      <c r="O101" s="14">
        <f t="shared" si="14"/>
        <v>0</v>
      </c>
      <c r="P101" s="71" t="str">
        <f t="shared" si="15"/>
        <v xml:space="preserve"> </v>
      </c>
      <c r="Q101" s="68" t="str">
        <f t="shared" si="16"/>
        <v xml:space="preserve"> </v>
      </c>
      <c r="R101" s="71" t="str">
        <f t="shared" si="17"/>
        <v xml:space="preserve"> </v>
      </c>
      <c r="S101" s="68" t="str">
        <f t="shared" si="18"/>
        <v xml:space="preserve"> </v>
      </c>
    </row>
    <row r="102" spans="1:19" x14ac:dyDescent="0.25">
      <c r="A102" s="10" t="str">
        <f>IF(COUNTRY_INFO!A102=0," ",COUNTRY_INFO!A102)</f>
        <v>Angola</v>
      </c>
      <c r="B102" s="10" t="str">
        <f>IF(COUNTRY_INFO!B102=0," ",COUNTRY_INFO!B102)</f>
        <v>LUANDA</v>
      </c>
      <c r="C102" s="10" t="str">
        <f>IF(COUNTRY_INFO!C102=0," ",COUNTRY_INFO!C102)</f>
        <v>CAZENGA</v>
      </c>
      <c r="D102" s="11" t="str">
        <f>IF(OR(COUNTRY_INFO!$T$9:$T$1000="T1 (PZQ+ALB/MBD)",COUNTRY_INFO!$U$9:$U$1000="T1 (PZQ+ALB/MBD)"), "T1 (PZQ+ALB/MBD)", " ")</f>
        <v xml:space="preserve"> </v>
      </c>
      <c r="E102" s="64"/>
      <c r="F102" s="127"/>
      <c r="G102" s="67"/>
      <c r="H102" s="14"/>
      <c r="I102" s="74"/>
      <c r="J102" s="67"/>
      <c r="K102" s="11">
        <f t="shared" si="13"/>
        <v>0</v>
      </c>
      <c r="L102" s="67"/>
      <c r="M102" s="22"/>
      <c r="N102" s="72"/>
      <c r="O102" s="14">
        <f t="shared" si="14"/>
        <v>0</v>
      </c>
      <c r="P102" s="71" t="str">
        <f t="shared" si="15"/>
        <v xml:space="preserve"> </v>
      </c>
      <c r="Q102" s="68" t="str">
        <f t="shared" si="16"/>
        <v xml:space="preserve"> </v>
      </c>
      <c r="R102" s="71" t="str">
        <f t="shared" si="17"/>
        <v xml:space="preserve"> </v>
      </c>
      <c r="S102" s="68" t="str">
        <f t="shared" si="18"/>
        <v xml:space="preserve"> </v>
      </c>
    </row>
    <row r="103" spans="1:19" x14ac:dyDescent="0.25">
      <c r="A103" s="10" t="str">
        <f>IF(COUNTRY_INFO!A103=0," ",COUNTRY_INFO!A103)</f>
        <v>Angola</v>
      </c>
      <c r="B103" s="10" t="str">
        <f>IF(COUNTRY_INFO!B103=0," ",COUNTRY_INFO!B103)</f>
        <v>LUANDA</v>
      </c>
      <c r="C103" s="10" t="str">
        <f>IF(COUNTRY_INFO!C103=0," ",COUNTRY_INFO!C103)</f>
        <v>ICOLO E BENGO</v>
      </c>
      <c r="D103" s="11" t="str">
        <f>IF(OR(COUNTRY_INFO!$T$9:$T$1000="T1 (PZQ+ALB/MBD)",COUNTRY_INFO!$U$9:$U$1000="T1 (PZQ+ALB/MBD)"), "T1 (PZQ+ALB/MBD)", " ")</f>
        <v xml:space="preserve"> </v>
      </c>
      <c r="E103" s="64"/>
      <c r="F103" s="127"/>
      <c r="G103" s="67"/>
      <c r="H103" s="14"/>
      <c r="I103" s="74"/>
      <c r="J103" s="67"/>
      <c r="K103" s="11">
        <f t="shared" si="13"/>
        <v>0</v>
      </c>
      <c r="L103" s="67"/>
      <c r="M103" s="22"/>
      <c r="N103" s="72"/>
      <c r="O103" s="14">
        <f t="shared" si="14"/>
        <v>0</v>
      </c>
      <c r="P103" s="71" t="str">
        <f t="shared" si="15"/>
        <v xml:space="preserve"> </v>
      </c>
      <c r="Q103" s="68" t="str">
        <f t="shared" si="16"/>
        <v xml:space="preserve"> </v>
      </c>
      <c r="R103" s="71" t="str">
        <f t="shared" si="17"/>
        <v xml:space="preserve"> </v>
      </c>
      <c r="S103" s="68" t="str">
        <f t="shared" si="18"/>
        <v xml:space="preserve"> </v>
      </c>
    </row>
    <row r="104" spans="1:19" x14ac:dyDescent="0.25">
      <c r="A104" s="10" t="str">
        <f>IF(COUNTRY_INFO!A104=0," ",COUNTRY_INFO!A104)</f>
        <v>Angola</v>
      </c>
      <c r="B104" s="10" t="str">
        <f>IF(COUNTRY_INFO!B104=0," ",COUNTRY_INFO!B104)</f>
        <v>LUANDA</v>
      </c>
      <c r="C104" s="10" t="str">
        <f>IF(COUNTRY_INFO!C104=0," ",COUNTRY_INFO!C104)</f>
        <v>LUANDA</v>
      </c>
      <c r="D104" s="11" t="str">
        <f>IF(OR(COUNTRY_INFO!$T$9:$T$1000="T1 (PZQ+ALB/MBD)",COUNTRY_INFO!$U$9:$U$1000="T1 (PZQ+ALB/MBD)"), "T1 (PZQ+ALB/MBD)", " ")</f>
        <v xml:space="preserve"> </v>
      </c>
      <c r="E104" s="64"/>
      <c r="F104" s="127"/>
      <c r="G104" s="67"/>
      <c r="H104" s="14"/>
      <c r="I104" s="74"/>
      <c r="J104" s="67"/>
      <c r="K104" s="11">
        <f t="shared" si="13"/>
        <v>0</v>
      </c>
      <c r="L104" s="67"/>
      <c r="M104" s="22"/>
      <c r="N104" s="72"/>
      <c r="O104" s="14">
        <f t="shared" si="14"/>
        <v>0</v>
      </c>
      <c r="P104" s="71" t="str">
        <f t="shared" si="15"/>
        <v xml:space="preserve"> </v>
      </c>
      <c r="Q104" s="68" t="str">
        <f t="shared" si="16"/>
        <v xml:space="preserve"> </v>
      </c>
      <c r="R104" s="71" t="str">
        <f t="shared" si="17"/>
        <v xml:space="preserve"> </v>
      </c>
      <c r="S104" s="68" t="str">
        <f t="shared" si="18"/>
        <v xml:space="preserve"> </v>
      </c>
    </row>
    <row r="105" spans="1:19" x14ac:dyDescent="0.25">
      <c r="A105" s="10" t="str">
        <f>IF(COUNTRY_INFO!A105=0," ",COUNTRY_INFO!A105)</f>
        <v>Angola</v>
      </c>
      <c r="B105" s="10" t="str">
        <f>IF(COUNTRY_INFO!B105=0," ",COUNTRY_INFO!B105)</f>
        <v>LUANDA</v>
      </c>
      <c r="C105" s="10" t="str">
        <f>IF(COUNTRY_INFO!C105=0," ",COUNTRY_INFO!C105)</f>
        <v>QUISSAMA</v>
      </c>
      <c r="D105" s="11" t="str">
        <f>IF(OR(COUNTRY_INFO!$T$9:$T$1000="T1 (PZQ+ALB/MBD)",COUNTRY_INFO!$U$9:$U$1000="T1 (PZQ+ALB/MBD)"), "T1 (PZQ+ALB/MBD)", " ")</f>
        <v xml:space="preserve"> </v>
      </c>
      <c r="E105" s="64"/>
      <c r="F105" s="127"/>
      <c r="G105" s="67"/>
      <c r="H105" s="14"/>
      <c r="I105" s="74"/>
      <c r="J105" s="67"/>
      <c r="K105" s="11">
        <f t="shared" ref="K105:K136" si="19">MAX(H105:I105)+G105+J105</f>
        <v>0</v>
      </c>
      <c r="L105" s="67"/>
      <c r="M105" s="22"/>
      <c r="N105" s="72"/>
      <c r="O105" s="14">
        <f t="shared" ref="O105:O136" si="20">SUM(L105:N105)</f>
        <v>0</v>
      </c>
      <c r="P105" s="71" t="str">
        <f t="shared" ref="P105:P136" si="21">IF(G105&lt;&gt;0, IF(L105/G105*100=0, "-", L105/G105*100), " ")</f>
        <v xml:space="preserve"> </v>
      </c>
      <c r="Q105" s="68" t="str">
        <f t="shared" ref="Q105:Q136" si="22">IF(OR(I105&lt;&gt;0,H105&lt;&gt;0), IF(M105/MAX(H105,I105)*100=0, "-", M105/MAX(H105,I105)*100), " ")</f>
        <v xml:space="preserve"> </v>
      </c>
      <c r="R105" s="71" t="str">
        <f t="shared" ref="R105:R136" si="23">IF(J105&lt;&gt;0, IF(N105/J105*100=0, "-", N105/J105*100), " ")</f>
        <v xml:space="preserve"> </v>
      </c>
      <c r="S105" s="68" t="str">
        <f t="shared" ref="S105:S136" si="24">IF(K105&lt;&gt;0, IF(O105/K105*100=0, "-", O105/K105*100), " ")</f>
        <v xml:space="preserve"> </v>
      </c>
    </row>
    <row r="106" spans="1:19" x14ac:dyDescent="0.25">
      <c r="A106" s="10" t="str">
        <f>IF(COUNTRY_INFO!A106=0," ",COUNTRY_INFO!A106)</f>
        <v>Angola</v>
      </c>
      <c r="B106" s="10" t="str">
        <f>IF(COUNTRY_INFO!B106=0," ",COUNTRY_INFO!B106)</f>
        <v>LUANDA</v>
      </c>
      <c r="C106" s="10" t="str">
        <f>IF(COUNTRY_INFO!C106=0," ",COUNTRY_INFO!C106)</f>
        <v>VIANA</v>
      </c>
      <c r="D106" s="11" t="str">
        <f>IF(OR(COUNTRY_INFO!$T$9:$T$1000="T1 (PZQ+ALB/MBD)",COUNTRY_INFO!$U$9:$U$1000="T1 (PZQ+ALB/MBD)"), "T1 (PZQ+ALB/MBD)", " ")</f>
        <v xml:space="preserve"> </v>
      </c>
      <c r="E106" s="64"/>
      <c r="F106" s="127"/>
      <c r="G106" s="67"/>
      <c r="H106" s="14"/>
      <c r="I106" s="74"/>
      <c r="J106" s="67"/>
      <c r="K106" s="11">
        <f t="shared" si="19"/>
        <v>0</v>
      </c>
      <c r="L106" s="67"/>
      <c r="M106" s="22"/>
      <c r="N106" s="72"/>
      <c r="O106" s="14">
        <f t="shared" si="20"/>
        <v>0</v>
      </c>
      <c r="P106" s="71" t="str">
        <f t="shared" si="21"/>
        <v xml:space="preserve"> </v>
      </c>
      <c r="Q106" s="68" t="str">
        <f t="shared" si="22"/>
        <v xml:space="preserve"> </v>
      </c>
      <c r="R106" s="71" t="str">
        <f t="shared" si="23"/>
        <v xml:space="preserve"> </v>
      </c>
      <c r="S106" s="68" t="str">
        <f t="shared" si="24"/>
        <v xml:space="preserve"> </v>
      </c>
    </row>
    <row r="107" spans="1:19" x14ac:dyDescent="0.25">
      <c r="A107" s="10" t="str">
        <f>IF(COUNTRY_INFO!A107=0," ",COUNTRY_INFO!A107)</f>
        <v>Angola</v>
      </c>
      <c r="B107" s="10" t="str">
        <f>IF(COUNTRY_INFO!B107=0," ",COUNTRY_INFO!B107)</f>
        <v>LUNDA NORTE</v>
      </c>
      <c r="C107" s="10" t="str">
        <f>IF(COUNTRY_INFO!C107=0," ",COUNTRY_INFO!C107)</f>
        <v>CAMBULO</v>
      </c>
      <c r="D107" s="11" t="str">
        <f>IF(OR(COUNTRY_INFO!$T$9:$T$1000="T1 (PZQ+ALB/MBD)",COUNTRY_INFO!$U$9:$U$1000="T1 (PZQ+ALB/MBD)"), "T1 (PZQ+ALB/MBD)", " ")</f>
        <v xml:space="preserve"> </v>
      </c>
      <c r="E107" s="64"/>
      <c r="F107" s="127"/>
      <c r="G107" s="67"/>
      <c r="H107" s="14"/>
      <c r="I107" s="74"/>
      <c r="J107" s="67"/>
      <c r="K107" s="11">
        <f t="shared" si="19"/>
        <v>0</v>
      </c>
      <c r="L107" s="67"/>
      <c r="M107" s="22"/>
      <c r="N107" s="72"/>
      <c r="O107" s="14">
        <f t="shared" si="20"/>
        <v>0</v>
      </c>
      <c r="P107" s="71" t="str">
        <f t="shared" si="21"/>
        <v xml:space="preserve"> </v>
      </c>
      <c r="Q107" s="68" t="str">
        <f t="shared" si="22"/>
        <v xml:space="preserve"> </v>
      </c>
      <c r="R107" s="71" t="str">
        <f t="shared" si="23"/>
        <v xml:space="preserve"> </v>
      </c>
      <c r="S107" s="68" t="str">
        <f t="shared" si="24"/>
        <v xml:space="preserve"> </v>
      </c>
    </row>
    <row r="108" spans="1:19" x14ac:dyDescent="0.25">
      <c r="A108" s="10" t="str">
        <f>IF(COUNTRY_INFO!A108=0," ",COUNTRY_INFO!A108)</f>
        <v>Angola</v>
      </c>
      <c r="B108" s="10" t="str">
        <f>IF(COUNTRY_INFO!B108=0," ",COUNTRY_INFO!B108)</f>
        <v>LUNDA NORTE</v>
      </c>
      <c r="C108" s="10" t="str">
        <f>IF(COUNTRY_INFO!C108=0," ",COUNTRY_INFO!C108)</f>
        <v>CAPENDA CAMULEMBA</v>
      </c>
      <c r="D108" s="11" t="str">
        <f>IF(OR(COUNTRY_INFO!$T$9:$T$1000="T1 (PZQ+ALB/MBD)",COUNTRY_INFO!$U$9:$U$1000="T1 (PZQ+ALB/MBD)"), "T1 (PZQ+ALB/MBD)", " ")</f>
        <v xml:space="preserve"> </v>
      </c>
      <c r="E108" s="64"/>
      <c r="F108" s="127"/>
      <c r="G108" s="67"/>
      <c r="H108" s="14"/>
      <c r="I108" s="74"/>
      <c r="J108" s="67"/>
      <c r="K108" s="11">
        <f t="shared" si="19"/>
        <v>0</v>
      </c>
      <c r="L108" s="67"/>
      <c r="M108" s="22"/>
      <c r="N108" s="72"/>
      <c r="O108" s="14">
        <f t="shared" si="20"/>
        <v>0</v>
      </c>
      <c r="P108" s="71" t="str">
        <f t="shared" si="21"/>
        <v xml:space="preserve"> </v>
      </c>
      <c r="Q108" s="68" t="str">
        <f t="shared" si="22"/>
        <v xml:space="preserve"> </v>
      </c>
      <c r="R108" s="71" t="str">
        <f t="shared" si="23"/>
        <v xml:space="preserve"> </v>
      </c>
      <c r="S108" s="68" t="str">
        <f t="shared" si="24"/>
        <v xml:space="preserve"> </v>
      </c>
    </row>
    <row r="109" spans="1:19" x14ac:dyDescent="0.25">
      <c r="A109" s="10" t="str">
        <f>IF(COUNTRY_INFO!A109=0," ",COUNTRY_INFO!A109)</f>
        <v>Angola</v>
      </c>
      <c r="B109" s="10" t="str">
        <f>IF(COUNTRY_INFO!B109=0," ",COUNTRY_INFO!B109)</f>
        <v>LUNDA NORTE</v>
      </c>
      <c r="C109" s="10" t="str">
        <f>IF(COUNTRY_INFO!C109=0," ",COUNTRY_INFO!C109)</f>
        <v>CAUNGULA</v>
      </c>
      <c r="D109" s="11" t="str">
        <f>IF(OR(COUNTRY_INFO!$T$9:$T$1000="T1 (PZQ+ALB/MBD)",COUNTRY_INFO!$U$9:$U$1000="T1 (PZQ+ALB/MBD)"), "T1 (PZQ+ALB/MBD)", " ")</f>
        <v xml:space="preserve"> </v>
      </c>
      <c r="E109" s="64"/>
      <c r="F109" s="127"/>
      <c r="G109" s="67"/>
      <c r="H109" s="14"/>
      <c r="I109" s="74"/>
      <c r="J109" s="67"/>
      <c r="K109" s="11">
        <f t="shared" si="19"/>
        <v>0</v>
      </c>
      <c r="L109" s="67"/>
      <c r="M109" s="22"/>
      <c r="N109" s="72"/>
      <c r="O109" s="14">
        <f t="shared" si="20"/>
        <v>0</v>
      </c>
      <c r="P109" s="71" t="str">
        <f t="shared" si="21"/>
        <v xml:space="preserve"> </v>
      </c>
      <c r="Q109" s="68" t="str">
        <f t="shared" si="22"/>
        <v xml:space="preserve"> </v>
      </c>
      <c r="R109" s="71" t="str">
        <f t="shared" si="23"/>
        <v xml:space="preserve"> </v>
      </c>
      <c r="S109" s="68" t="str">
        <f t="shared" si="24"/>
        <v xml:space="preserve"> </v>
      </c>
    </row>
    <row r="110" spans="1:19" x14ac:dyDescent="0.25">
      <c r="A110" s="10" t="str">
        <f>IF(COUNTRY_INFO!A110=0," ",COUNTRY_INFO!A110)</f>
        <v>Angola</v>
      </c>
      <c r="B110" s="10" t="str">
        <f>IF(COUNTRY_INFO!B110=0," ",COUNTRY_INFO!B110)</f>
        <v>LUNDA NORTE</v>
      </c>
      <c r="C110" s="10" t="str">
        <f>IF(COUNTRY_INFO!C110=0," ",COUNTRY_INFO!C110)</f>
        <v>CHITATO</v>
      </c>
      <c r="D110" s="11" t="str">
        <f>IF(OR(COUNTRY_INFO!$T$9:$T$1000="T1 (PZQ+ALB/MBD)",COUNTRY_INFO!$U$9:$U$1000="T1 (PZQ+ALB/MBD)"), "T1 (PZQ+ALB/MBD)", " ")</f>
        <v xml:space="preserve"> </v>
      </c>
      <c r="E110" s="64"/>
      <c r="F110" s="127"/>
      <c r="G110" s="67"/>
      <c r="H110" s="14"/>
      <c r="I110" s="74"/>
      <c r="J110" s="67"/>
      <c r="K110" s="11">
        <f t="shared" si="19"/>
        <v>0</v>
      </c>
      <c r="L110" s="67"/>
      <c r="M110" s="22"/>
      <c r="N110" s="72"/>
      <c r="O110" s="14">
        <f t="shared" si="20"/>
        <v>0</v>
      </c>
      <c r="P110" s="71" t="str">
        <f t="shared" si="21"/>
        <v xml:space="preserve"> </v>
      </c>
      <c r="Q110" s="68" t="str">
        <f t="shared" si="22"/>
        <v xml:space="preserve"> </v>
      </c>
      <c r="R110" s="71" t="str">
        <f t="shared" si="23"/>
        <v xml:space="preserve"> </v>
      </c>
      <c r="S110" s="68" t="str">
        <f t="shared" si="24"/>
        <v xml:space="preserve"> </v>
      </c>
    </row>
    <row r="111" spans="1:19" x14ac:dyDescent="0.25">
      <c r="A111" s="10" t="str">
        <f>IF(COUNTRY_INFO!A111=0," ",COUNTRY_INFO!A111)</f>
        <v>Angola</v>
      </c>
      <c r="B111" s="10" t="str">
        <f>IF(COUNTRY_INFO!B111=0," ",COUNTRY_INFO!B111)</f>
        <v>LUNDA NORTE</v>
      </c>
      <c r="C111" s="10" t="str">
        <f>IF(COUNTRY_INFO!C111=0," ",COUNTRY_INFO!C111)</f>
        <v>CUANGO</v>
      </c>
      <c r="D111" s="11" t="str">
        <f>IF(OR(COUNTRY_INFO!$T$9:$T$1000="T1 (PZQ+ALB/MBD)",COUNTRY_INFO!$U$9:$U$1000="T1 (PZQ+ALB/MBD)"), "T1 (PZQ+ALB/MBD)", " ")</f>
        <v xml:space="preserve"> </v>
      </c>
      <c r="E111" s="64"/>
      <c r="F111" s="127"/>
      <c r="G111" s="67"/>
      <c r="H111" s="14"/>
      <c r="I111" s="74"/>
      <c r="J111" s="67"/>
      <c r="K111" s="11">
        <f t="shared" si="19"/>
        <v>0</v>
      </c>
      <c r="L111" s="67"/>
      <c r="M111" s="22"/>
      <c r="N111" s="72"/>
      <c r="O111" s="14">
        <f t="shared" si="20"/>
        <v>0</v>
      </c>
      <c r="P111" s="71" t="str">
        <f t="shared" si="21"/>
        <v xml:space="preserve"> </v>
      </c>
      <c r="Q111" s="68" t="str">
        <f t="shared" si="22"/>
        <v xml:space="preserve"> </v>
      </c>
      <c r="R111" s="71" t="str">
        <f t="shared" si="23"/>
        <v xml:space="preserve"> </v>
      </c>
      <c r="S111" s="68" t="str">
        <f t="shared" si="24"/>
        <v xml:space="preserve"> </v>
      </c>
    </row>
    <row r="112" spans="1:19" x14ac:dyDescent="0.25">
      <c r="A112" s="10" t="str">
        <f>IF(COUNTRY_INFO!A112=0," ",COUNTRY_INFO!A112)</f>
        <v>Angola</v>
      </c>
      <c r="B112" s="10" t="str">
        <f>IF(COUNTRY_INFO!B112=0," ",COUNTRY_INFO!B112)</f>
        <v>LUNDA NORTE</v>
      </c>
      <c r="C112" s="10" t="str">
        <f>IF(COUNTRY_INFO!C112=0," ",COUNTRY_INFO!C112)</f>
        <v>CUILO</v>
      </c>
      <c r="D112" s="11" t="str">
        <f>IF(OR(COUNTRY_INFO!$T$9:$T$1000="T1 (PZQ+ALB/MBD)",COUNTRY_INFO!$U$9:$U$1000="T1 (PZQ+ALB/MBD)"), "T1 (PZQ+ALB/MBD)", " ")</f>
        <v xml:space="preserve"> </v>
      </c>
      <c r="E112" s="64"/>
      <c r="F112" s="127"/>
      <c r="G112" s="67"/>
      <c r="H112" s="14"/>
      <c r="I112" s="74"/>
      <c r="J112" s="67"/>
      <c r="K112" s="11">
        <f t="shared" si="19"/>
        <v>0</v>
      </c>
      <c r="L112" s="67"/>
      <c r="M112" s="22"/>
      <c r="N112" s="72"/>
      <c r="O112" s="14">
        <f t="shared" si="20"/>
        <v>0</v>
      </c>
      <c r="P112" s="71" t="str">
        <f t="shared" si="21"/>
        <v xml:space="preserve"> </v>
      </c>
      <c r="Q112" s="68" t="str">
        <f t="shared" si="22"/>
        <v xml:space="preserve"> </v>
      </c>
      <c r="R112" s="71" t="str">
        <f t="shared" si="23"/>
        <v xml:space="preserve"> </v>
      </c>
      <c r="S112" s="68" t="str">
        <f t="shared" si="24"/>
        <v xml:space="preserve"> </v>
      </c>
    </row>
    <row r="113" spans="1:19" x14ac:dyDescent="0.25">
      <c r="A113" s="10" t="str">
        <f>IF(COUNTRY_INFO!A113=0," ",COUNTRY_INFO!A113)</f>
        <v>Angola</v>
      </c>
      <c r="B113" s="10" t="str">
        <f>IF(COUNTRY_INFO!B113=0," ",COUNTRY_INFO!B113)</f>
        <v>LUNDA NORTE</v>
      </c>
      <c r="C113" s="10" t="str">
        <f>IF(COUNTRY_INFO!C113=0," ",COUNTRY_INFO!C113)</f>
        <v>LUBALO</v>
      </c>
      <c r="D113" s="11" t="str">
        <f>IF(OR(COUNTRY_INFO!$T$9:$T$1000="T1 (PZQ+ALB/MBD)",COUNTRY_INFO!$U$9:$U$1000="T1 (PZQ+ALB/MBD)"), "T1 (PZQ+ALB/MBD)", " ")</f>
        <v xml:space="preserve"> </v>
      </c>
      <c r="E113" s="64"/>
      <c r="F113" s="127"/>
      <c r="G113" s="67"/>
      <c r="H113" s="14"/>
      <c r="I113" s="74"/>
      <c r="J113" s="67"/>
      <c r="K113" s="11">
        <f t="shared" si="19"/>
        <v>0</v>
      </c>
      <c r="L113" s="67"/>
      <c r="M113" s="22"/>
      <c r="N113" s="72"/>
      <c r="O113" s="14">
        <f t="shared" si="20"/>
        <v>0</v>
      </c>
      <c r="P113" s="71" t="str">
        <f t="shared" si="21"/>
        <v xml:space="preserve"> </v>
      </c>
      <c r="Q113" s="68" t="str">
        <f t="shared" si="22"/>
        <v xml:space="preserve"> </v>
      </c>
      <c r="R113" s="71" t="str">
        <f t="shared" si="23"/>
        <v xml:space="preserve"> </v>
      </c>
      <c r="S113" s="68" t="str">
        <f t="shared" si="24"/>
        <v xml:space="preserve"> </v>
      </c>
    </row>
    <row r="114" spans="1:19" x14ac:dyDescent="0.25">
      <c r="A114" s="10" t="str">
        <f>IF(COUNTRY_INFO!A114=0," ",COUNTRY_INFO!A114)</f>
        <v>Angola</v>
      </c>
      <c r="B114" s="10" t="str">
        <f>IF(COUNTRY_INFO!B114=0," ",COUNTRY_INFO!B114)</f>
        <v>LUNDA NORTE</v>
      </c>
      <c r="C114" s="10" t="str">
        <f>IF(COUNTRY_INFO!C114=0," ",COUNTRY_INFO!C114)</f>
        <v>LUCAPA</v>
      </c>
      <c r="D114" s="11" t="str">
        <f>IF(OR(COUNTRY_INFO!$T$9:$T$1000="T1 (PZQ+ALB/MBD)",COUNTRY_INFO!$U$9:$U$1000="T1 (PZQ+ALB/MBD)"), "T1 (PZQ+ALB/MBD)", " ")</f>
        <v xml:space="preserve"> </v>
      </c>
      <c r="E114" s="64"/>
      <c r="F114" s="127"/>
      <c r="G114" s="67"/>
      <c r="H114" s="14"/>
      <c r="I114" s="74"/>
      <c r="J114" s="67"/>
      <c r="K114" s="11">
        <f t="shared" si="19"/>
        <v>0</v>
      </c>
      <c r="L114" s="67"/>
      <c r="M114" s="22"/>
      <c r="N114" s="72"/>
      <c r="O114" s="14">
        <f t="shared" si="20"/>
        <v>0</v>
      </c>
      <c r="P114" s="71" t="str">
        <f t="shared" si="21"/>
        <v xml:space="preserve"> </v>
      </c>
      <c r="Q114" s="68" t="str">
        <f t="shared" si="22"/>
        <v xml:space="preserve"> </v>
      </c>
      <c r="R114" s="71" t="str">
        <f t="shared" si="23"/>
        <v xml:space="preserve"> </v>
      </c>
      <c r="S114" s="68" t="str">
        <f t="shared" si="24"/>
        <v xml:space="preserve"> </v>
      </c>
    </row>
    <row r="115" spans="1:19" x14ac:dyDescent="0.25">
      <c r="A115" s="10" t="str">
        <f>IF(COUNTRY_INFO!A115=0," ",COUNTRY_INFO!A115)</f>
        <v>Angola</v>
      </c>
      <c r="B115" s="10" t="str">
        <f>IF(COUNTRY_INFO!B115=0," ",COUNTRY_INFO!B115)</f>
        <v>LUNDA NORTE</v>
      </c>
      <c r="C115" s="10" t="str">
        <f>IF(COUNTRY_INFO!C115=0," ",COUNTRY_INFO!C115)</f>
        <v>XA MUTEBA</v>
      </c>
      <c r="D115" s="11" t="str">
        <f>IF(OR(COUNTRY_INFO!$T$9:$T$1000="T1 (PZQ+ALB/MBD)",COUNTRY_INFO!$U$9:$U$1000="T1 (PZQ+ALB/MBD)"), "T1 (PZQ+ALB/MBD)", " ")</f>
        <v xml:space="preserve"> </v>
      </c>
      <c r="E115" s="64"/>
      <c r="F115" s="127"/>
      <c r="G115" s="67"/>
      <c r="H115" s="14"/>
      <c r="I115" s="74"/>
      <c r="J115" s="67"/>
      <c r="K115" s="11">
        <f t="shared" si="19"/>
        <v>0</v>
      </c>
      <c r="L115" s="67"/>
      <c r="M115" s="22"/>
      <c r="N115" s="72"/>
      <c r="O115" s="14">
        <f t="shared" si="20"/>
        <v>0</v>
      </c>
      <c r="P115" s="71" t="str">
        <f t="shared" si="21"/>
        <v xml:space="preserve"> </v>
      </c>
      <c r="Q115" s="68" t="str">
        <f t="shared" si="22"/>
        <v xml:space="preserve"> </v>
      </c>
      <c r="R115" s="71" t="str">
        <f t="shared" si="23"/>
        <v xml:space="preserve"> </v>
      </c>
      <c r="S115" s="68" t="str">
        <f t="shared" si="24"/>
        <v xml:space="preserve"> </v>
      </c>
    </row>
    <row r="116" spans="1:19" x14ac:dyDescent="0.25">
      <c r="A116" s="10" t="str">
        <f>IF(COUNTRY_INFO!A116=0," ",COUNTRY_INFO!A116)</f>
        <v>Angola</v>
      </c>
      <c r="B116" s="10" t="str">
        <f>IF(COUNTRY_INFO!B116=0," ",COUNTRY_INFO!B116)</f>
        <v>LUNDA SUL</v>
      </c>
      <c r="C116" s="10" t="str">
        <f>IF(COUNTRY_INFO!C116=0," ",COUNTRY_INFO!C116)</f>
        <v>CACOLO</v>
      </c>
      <c r="D116" s="11" t="str">
        <f>IF(OR(COUNTRY_INFO!$T$9:$T$1000="T1 (PZQ+ALB/MBD)",COUNTRY_INFO!$U$9:$U$1000="T1 (PZQ+ALB/MBD)"), "T1 (PZQ+ALB/MBD)", " ")</f>
        <v xml:space="preserve"> </v>
      </c>
      <c r="E116" s="64"/>
      <c r="F116" s="127"/>
      <c r="G116" s="67"/>
      <c r="H116" s="14"/>
      <c r="I116" s="74"/>
      <c r="J116" s="67"/>
      <c r="K116" s="11">
        <f t="shared" si="19"/>
        <v>0</v>
      </c>
      <c r="L116" s="67"/>
      <c r="M116" s="22"/>
      <c r="N116" s="72"/>
      <c r="O116" s="14">
        <f t="shared" si="20"/>
        <v>0</v>
      </c>
      <c r="P116" s="71" t="str">
        <f t="shared" si="21"/>
        <v xml:space="preserve"> </v>
      </c>
      <c r="Q116" s="68" t="str">
        <f t="shared" si="22"/>
        <v xml:space="preserve"> </v>
      </c>
      <c r="R116" s="71" t="str">
        <f t="shared" si="23"/>
        <v xml:space="preserve"> </v>
      </c>
      <c r="S116" s="68" t="str">
        <f t="shared" si="24"/>
        <v xml:space="preserve"> </v>
      </c>
    </row>
    <row r="117" spans="1:19" x14ac:dyDescent="0.25">
      <c r="A117" s="10" t="str">
        <f>IF(COUNTRY_INFO!A117=0," ",COUNTRY_INFO!A117)</f>
        <v>Angola</v>
      </c>
      <c r="B117" s="10" t="str">
        <f>IF(COUNTRY_INFO!B117=0," ",COUNTRY_INFO!B117)</f>
        <v>LUNDA SUL</v>
      </c>
      <c r="C117" s="10" t="str">
        <f>IF(COUNTRY_INFO!C117=0," ",COUNTRY_INFO!C117)</f>
        <v>DALA</v>
      </c>
      <c r="D117" s="11" t="str">
        <f>IF(OR(COUNTRY_INFO!$T$9:$T$1000="T1 (PZQ+ALB/MBD)",COUNTRY_INFO!$U$9:$U$1000="T1 (PZQ+ALB/MBD)"), "T1 (PZQ+ALB/MBD)", " ")</f>
        <v xml:space="preserve"> </v>
      </c>
      <c r="E117" s="64"/>
      <c r="F117" s="127"/>
      <c r="G117" s="67"/>
      <c r="H117" s="14"/>
      <c r="I117" s="74"/>
      <c r="J117" s="67"/>
      <c r="K117" s="11">
        <f t="shared" si="19"/>
        <v>0</v>
      </c>
      <c r="L117" s="67"/>
      <c r="M117" s="22"/>
      <c r="N117" s="72"/>
      <c r="O117" s="14">
        <f t="shared" si="20"/>
        <v>0</v>
      </c>
      <c r="P117" s="71" t="str">
        <f t="shared" si="21"/>
        <v xml:space="preserve"> </v>
      </c>
      <c r="Q117" s="68" t="str">
        <f t="shared" si="22"/>
        <v xml:space="preserve"> </v>
      </c>
      <c r="R117" s="71" t="str">
        <f t="shared" si="23"/>
        <v xml:space="preserve"> </v>
      </c>
      <c r="S117" s="68" t="str">
        <f t="shared" si="24"/>
        <v xml:space="preserve"> </v>
      </c>
    </row>
    <row r="118" spans="1:19" x14ac:dyDescent="0.25">
      <c r="A118" s="10" t="str">
        <f>IF(COUNTRY_INFO!A118=0," ",COUNTRY_INFO!A118)</f>
        <v>Angola</v>
      </c>
      <c r="B118" s="10" t="str">
        <f>IF(COUNTRY_INFO!B118=0," ",COUNTRY_INFO!B118)</f>
        <v>LUNDA SUL</v>
      </c>
      <c r="C118" s="10" t="str">
        <f>IF(COUNTRY_INFO!C118=0," ",COUNTRY_INFO!C118)</f>
        <v>MUCONDA</v>
      </c>
      <c r="D118" s="11" t="str">
        <f>IF(OR(COUNTRY_INFO!$T$9:$T$1000="T1 (PZQ+ALB/MBD)",COUNTRY_INFO!$U$9:$U$1000="T1 (PZQ+ALB/MBD)"), "T1 (PZQ+ALB/MBD)", " ")</f>
        <v xml:space="preserve"> </v>
      </c>
      <c r="E118" s="64"/>
      <c r="F118" s="127"/>
      <c r="G118" s="67"/>
      <c r="H118" s="14"/>
      <c r="I118" s="74"/>
      <c r="J118" s="67"/>
      <c r="K118" s="11">
        <f t="shared" si="19"/>
        <v>0</v>
      </c>
      <c r="L118" s="67"/>
      <c r="M118" s="22"/>
      <c r="N118" s="72"/>
      <c r="O118" s="14">
        <f t="shared" si="20"/>
        <v>0</v>
      </c>
      <c r="P118" s="71" t="str">
        <f t="shared" si="21"/>
        <v xml:space="preserve"> </v>
      </c>
      <c r="Q118" s="68" t="str">
        <f t="shared" si="22"/>
        <v xml:space="preserve"> </v>
      </c>
      <c r="R118" s="71" t="str">
        <f t="shared" si="23"/>
        <v xml:space="preserve"> </v>
      </c>
      <c r="S118" s="68" t="str">
        <f t="shared" si="24"/>
        <v xml:space="preserve"> </v>
      </c>
    </row>
    <row r="119" spans="1:19" x14ac:dyDescent="0.25">
      <c r="A119" s="10" t="str">
        <f>IF(COUNTRY_INFO!A119=0," ",COUNTRY_INFO!A119)</f>
        <v>Angola</v>
      </c>
      <c r="B119" s="10" t="str">
        <f>IF(COUNTRY_INFO!B119=0," ",COUNTRY_INFO!B119)</f>
        <v>LUNDA SUL</v>
      </c>
      <c r="C119" s="10" t="str">
        <f>IF(COUNTRY_INFO!C119=0," ",COUNTRY_INFO!C119)</f>
        <v>SAURIMO</v>
      </c>
      <c r="D119" s="11" t="str">
        <f>IF(OR(COUNTRY_INFO!$T$9:$T$1000="T1 (PZQ+ALB/MBD)",COUNTRY_INFO!$U$9:$U$1000="T1 (PZQ+ALB/MBD)"), "T1 (PZQ+ALB/MBD)", " ")</f>
        <v xml:space="preserve"> </v>
      </c>
      <c r="E119" s="64"/>
      <c r="F119" s="127"/>
      <c r="G119" s="67"/>
      <c r="H119" s="14"/>
      <c r="I119" s="74"/>
      <c r="J119" s="67"/>
      <c r="K119" s="11">
        <f t="shared" si="19"/>
        <v>0</v>
      </c>
      <c r="L119" s="67"/>
      <c r="M119" s="22"/>
      <c r="N119" s="72"/>
      <c r="O119" s="14">
        <f t="shared" si="20"/>
        <v>0</v>
      </c>
      <c r="P119" s="71" t="str">
        <f t="shared" si="21"/>
        <v xml:space="preserve"> </v>
      </c>
      <c r="Q119" s="68" t="str">
        <f t="shared" si="22"/>
        <v xml:space="preserve"> </v>
      </c>
      <c r="R119" s="71" t="str">
        <f t="shared" si="23"/>
        <v xml:space="preserve"> </v>
      </c>
      <c r="S119" s="68" t="str">
        <f t="shared" si="24"/>
        <v xml:space="preserve"> </v>
      </c>
    </row>
    <row r="120" spans="1:19" x14ac:dyDescent="0.25">
      <c r="A120" s="10" t="str">
        <f>IF(COUNTRY_INFO!A120=0," ",COUNTRY_INFO!A120)</f>
        <v>Angola</v>
      </c>
      <c r="B120" s="10" t="str">
        <f>IF(COUNTRY_INFO!B120=0," ",COUNTRY_INFO!B120)</f>
        <v>MALANGE</v>
      </c>
      <c r="C120" s="10" t="str">
        <f>IF(COUNTRY_INFO!C120=0," ",COUNTRY_INFO!C120)</f>
        <v>CACULAMA (Mukari)</v>
      </c>
      <c r="D120" s="11" t="str">
        <f>IF(OR(COUNTRY_INFO!$T$9:$T$1000="T1 (PZQ+ALB/MBD)",COUNTRY_INFO!$U$9:$U$1000="T1 (PZQ+ALB/MBD)"), "T1 (PZQ+ALB/MBD)", " ")</f>
        <v xml:space="preserve"> </v>
      </c>
      <c r="E120" s="64"/>
      <c r="F120" s="127"/>
      <c r="G120" s="67"/>
      <c r="H120" s="14"/>
      <c r="I120" s="74"/>
      <c r="J120" s="67"/>
      <c r="K120" s="11">
        <f t="shared" si="19"/>
        <v>0</v>
      </c>
      <c r="L120" s="67"/>
      <c r="M120" s="22"/>
      <c r="N120" s="72"/>
      <c r="O120" s="14">
        <f t="shared" si="20"/>
        <v>0</v>
      </c>
      <c r="P120" s="71" t="str">
        <f t="shared" si="21"/>
        <v xml:space="preserve"> </v>
      </c>
      <c r="Q120" s="68" t="str">
        <f t="shared" si="22"/>
        <v xml:space="preserve"> </v>
      </c>
      <c r="R120" s="71" t="str">
        <f t="shared" si="23"/>
        <v xml:space="preserve"> </v>
      </c>
      <c r="S120" s="68" t="str">
        <f t="shared" si="24"/>
        <v xml:space="preserve"> </v>
      </c>
    </row>
    <row r="121" spans="1:19" x14ac:dyDescent="0.25">
      <c r="A121" s="10" t="str">
        <f>IF(COUNTRY_INFO!A121=0," ",COUNTRY_INFO!A121)</f>
        <v>Angola</v>
      </c>
      <c r="B121" s="10" t="str">
        <f>IF(COUNTRY_INFO!B121=0," ",COUNTRY_INFO!B121)</f>
        <v>MALANGE</v>
      </c>
      <c r="C121" s="10" t="str">
        <f>IF(COUNTRY_INFO!C121=0," ",COUNTRY_INFO!C121)</f>
        <v>CACUSO</v>
      </c>
      <c r="D121" s="11" t="str">
        <f>IF(OR(COUNTRY_INFO!$T$9:$T$1000="T1 (PZQ+ALB/MBD)",COUNTRY_INFO!$U$9:$U$1000="T1 (PZQ+ALB/MBD)"), "T1 (PZQ+ALB/MBD)", " ")</f>
        <v xml:space="preserve"> </v>
      </c>
      <c r="E121" s="64"/>
      <c r="F121" s="127"/>
      <c r="G121" s="67"/>
      <c r="H121" s="14"/>
      <c r="I121" s="74"/>
      <c r="J121" s="67"/>
      <c r="K121" s="11">
        <f t="shared" si="19"/>
        <v>0</v>
      </c>
      <c r="L121" s="67"/>
      <c r="M121" s="22"/>
      <c r="N121" s="72"/>
      <c r="O121" s="14">
        <f t="shared" si="20"/>
        <v>0</v>
      </c>
      <c r="P121" s="71" t="str">
        <f t="shared" si="21"/>
        <v xml:space="preserve"> </v>
      </c>
      <c r="Q121" s="68" t="str">
        <f t="shared" si="22"/>
        <v xml:space="preserve"> </v>
      </c>
      <c r="R121" s="71" t="str">
        <f t="shared" si="23"/>
        <v xml:space="preserve"> </v>
      </c>
      <c r="S121" s="68" t="str">
        <f t="shared" si="24"/>
        <v xml:space="preserve"> </v>
      </c>
    </row>
    <row r="122" spans="1:19" x14ac:dyDescent="0.25">
      <c r="A122" s="10" t="str">
        <f>IF(COUNTRY_INFO!A122=0," ",COUNTRY_INFO!A122)</f>
        <v>Angola</v>
      </c>
      <c r="B122" s="10" t="str">
        <f>IF(COUNTRY_INFO!B122=0," ",COUNTRY_INFO!B122)</f>
        <v>MALANGE</v>
      </c>
      <c r="C122" s="10" t="str">
        <f>IF(COUNTRY_INFO!C122=0," ",COUNTRY_INFO!C122)</f>
        <v>CAMBUNDI CATEMBO</v>
      </c>
      <c r="D122" s="11" t="str">
        <f>IF(OR(COUNTRY_INFO!$T$9:$T$1000="T1 (PZQ+ALB/MBD)",COUNTRY_INFO!$U$9:$U$1000="T1 (PZQ+ALB/MBD)"), "T1 (PZQ+ALB/MBD)", " ")</f>
        <v xml:space="preserve"> </v>
      </c>
      <c r="E122" s="64"/>
      <c r="F122" s="127"/>
      <c r="G122" s="67"/>
      <c r="H122" s="14"/>
      <c r="I122" s="74"/>
      <c r="J122" s="67"/>
      <c r="K122" s="11">
        <f t="shared" si="19"/>
        <v>0</v>
      </c>
      <c r="L122" s="67"/>
      <c r="M122" s="22"/>
      <c r="N122" s="72"/>
      <c r="O122" s="14">
        <f t="shared" si="20"/>
        <v>0</v>
      </c>
      <c r="P122" s="71" t="str">
        <f t="shared" si="21"/>
        <v xml:space="preserve"> </v>
      </c>
      <c r="Q122" s="68" t="str">
        <f t="shared" si="22"/>
        <v xml:space="preserve"> </v>
      </c>
      <c r="R122" s="71" t="str">
        <f t="shared" si="23"/>
        <v xml:space="preserve"> </v>
      </c>
      <c r="S122" s="68" t="str">
        <f t="shared" si="24"/>
        <v xml:space="preserve"> </v>
      </c>
    </row>
    <row r="123" spans="1:19" x14ac:dyDescent="0.25">
      <c r="A123" s="10" t="str">
        <f>IF(COUNTRY_INFO!A123=0," ",COUNTRY_INFO!A123)</f>
        <v>Angola</v>
      </c>
      <c r="B123" s="10" t="str">
        <f>IF(COUNTRY_INFO!B123=0," ",COUNTRY_INFO!B123)</f>
        <v>MALANGE</v>
      </c>
      <c r="C123" s="10" t="str">
        <f>IF(COUNTRY_INFO!C123=0," ",COUNTRY_INFO!C123)</f>
        <v>CANGANDALA</v>
      </c>
      <c r="D123" s="11" t="str">
        <f>IF(OR(COUNTRY_INFO!$T$9:$T$1000="T1 (PZQ+ALB/MBD)",COUNTRY_INFO!$U$9:$U$1000="T1 (PZQ+ALB/MBD)"), "T1 (PZQ+ALB/MBD)", " ")</f>
        <v xml:space="preserve"> </v>
      </c>
      <c r="E123" s="64"/>
      <c r="F123" s="127"/>
      <c r="G123" s="67"/>
      <c r="H123" s="14"/>
      <c r="I123" s="74"/>
      <c r="J123" s="67"/>
      <c r="K123" s="11">
        <f t="shared" si="19"/>
        <v>0</v>
      </c>
      <c r="L123" s="67"/>
      <c r="M123" s="22"/>
      <c r="N123" s="72"/>
      <c r="O123" s="14">
        <f t="shared" si="20"/>
        <v>0</v>
      </c>
      <c r="P123" s="71" t="str">
        <f t="shared" si="21"/>
        <v xml:space="preserve"> </v>
      </c>
      <c r="Q123" s="68" t="str">
        <f t="shared" si="22"/>
        <v xml:space="preserve"> </v>
      </c>
      <c r="R123" s="71" t="str">
        <f t="shared" si="23"/>
        <v xml:space="preserve"> </v>
      </c>
      <c r="S123" s="68" t="str">
        <f t="shared" si="24"/>
        <v xml:space="preserve"> </v>
      </c>
    </row>
    <row r="124" spans="1:19" x14ac:dyDescent="0.25">
      <c r="A124" s="10" t="str">
        <f>IF(COUNTRY_INFO!A124=0," ",COUNTRY_INFO!A124)</f>
        <v>Angola</v>
      </c>
      <c r="B124" s="10" t="str">
        <f>IF(COUNTRY_INFO!B124=0," ",COUNTRY_INFO!B124)</f>
        <v>MALANGE</v>
      </c>
      <c r="C124" s="10" t="str">
        <f>IF(COUNTRY_INFO!C124=0," ",COUNTRY_INFO!C124)</f>
        <v>KAHOMBO</v>
      </c>
      <c r="D124" s="11" t="str">
        <f>IF(OR(COUNTRY_INFO!$T$9:$T$1000="T1 (PZQ+ALB/MBD)",COUNTRY_INFO!$U$9:$U$1000="T1 (PZQ+ALB/MBD)"), "T1 (PZQ+ALB/MBD)", " ")</f>
        <v xml:space="preserve"> </v>
      </c>
      <c r="E124" s="64"/>
      <c r="F124" s="127"/>
      <c r="G124" s="67"/>
      <c r="H124" s="14"/>
      <c r="I124" s="74"/>
      <c r="J124" s="67"/>
      <c r="K124" s="11">
        <f t="shared" si="19"/>
        <v>0</v>
      </c>
      <c r="L124" s="67"/>
      <c r="M124" s="22"/>
      <c r="N124" s="72"/>
      <c r="O124" s="14">
        <f t="shared" si="20"/>
        <v>0</v>
      </c>
      <c r="P124" s="71" t="str">
        <f t="shared" si="21"/>
        <v xml:space="preserve"> </v>
      </c>
      <c r="Q124" s="68" t="str">
        <f t="shared" si="22"/>
        <v xml:space="preserve"> </v>
      </c>
      <c r="R124" s="71" t="str">
        <f t="shared" si="23"/>
        <v xml:space="preserve"> </v>
      </c>
      <c r="S124" s="68" t="str">
        <f t="shared" si="24"/>
        <v xml:space="preserve"> </v>
      </c>
    </row>
    <row r="125" spans="1:19" x14ac:dyDescent="0.25">
      <c r="A125" s="10" t="str">
        <f>IF(COUNTRY_INFO!A125=0," ",COUNTRY_INFO!A125)</f>
        <v>Angola</v>
      </c>
      <c r="B125" s="10" t="str">
        <f>IF(COUNTRY_INFO!B125=0," ",COUNTRY_INFO!B125)</f>
        <v>MALANGE</v>
      </c>
      <c r="C125" s="10" t="str">
        <f>IF(COUNTRY_INFO!C125=0," ",COUNTRY_INFO!C125)</f>
        <v>KALANDULA</v>
      </c>
      <c r="D125" s="11" t="str">
        <f>IF(OR(COUNTRY_INFO!$T$9:$T$1000="T1 (PZQ+ALB/MBD)",COUNTRY_INFO!$U$9:$U$1000="T1 (PZQ+ALB/MBD)"), "T1 (PZQ+ALB/MBD)", " ")</f>
        <v xml:space="preserve"> </v>
      </c>
      <c r="E125" s="64"/>
      <c r="F125" s="127"/>
      <c r="G125" s="67"/>
      <c r="H125" s="14"/>
      <c r="I125" s="74"/>
      <c r="J125" s="67"/>
      <c r="K125" s="11">
        <f t="shared" si="19"/>
        <v>0</v>
      </c>
      <c r="L125" s="67"/>
      <c r="M125" s="22"/>
      <c r="N125" s="72"/>
      <c r="O125" s="14">
        <f t="shared" si="20"/>
        <v>0</v>
      </c>
      <c r="P125" s="71" t="str">
        <f t="shared" si="21"/>
        <v xml:space="preserve"> </v>
      </c>
      <c r="Q125" s="68" t="str">
        <f t="shared" si="22"/>
        <v xml:space="preserve"> </v>
      </c>
      <c r="R125" s="71" t="str">
        <f t="shared" si="23"/>
        <v xml:space="preserve"> </v>
      </c>
      <c r="S125" s="68" t="str">
        <f t="shared" si="24"/>
        <v xml:space="preserve"> </v>
      </c>
    </row>
    <row r="126" spans="1:19" x14ac:dyDescent="0.25">
      <c r="A126" s="10" t="str">
        <f>IF(COUNTRY_INFO!A126=0," ",COUNTRY_INFO!A126)</f>
        <v>Angola</v>
      </c>
      <c r="B126" s="10" t="str">
        <f>IF(COUNTRY_INFO!B126=0," ",COUNTRY_INFO!B126)</f>
        <v>MALANGE</v>
      </c>
      <c r="C126" s="10" t="str">
        <f>IF(COUNTRY_INFO!C126=0," ",COUNTRY_INFO!C126)</f>
        <v>KIWABA NZOGI</v>
      </c>
      <c r="D126" s="11" t="str">
        <f>IF(OR(COUNTRY_INFO!$T$9:$T$1000="T1 (PZQ+ALB/MBD)",COUNTRY_INFO!$U$9:$U$1000="T1 (PZQ+ALB/MBD)"), "T1 (PZQ+ALB/MBD)", " ")</f>
        <v xml:space="preserve"> </v>
      </c>
      <c r="E126" s="64"/>
      <c r="F126" s="127"/>
      <c r="G126" s="67"/>
      <c r="H126" s="14"/>
      <c r="I126" s="74"/>
      <c r="J126" s="67"/>
      <c r="K126" s="11">
        <f t="shared" si="19"/>
        <v>0</v>
      </c>
      <c r="L126" s="67"/>
      <c r="M126" s="22"/>
      <c r="N126" s="72"/>
      <c r="O126" s="14">
        <f t="shared" si="20"/>
        <v>0</v>
      </c>
      <c r="P126" s="71" t="str">
        <f t="shared" si="21"/>
        <v xml:space="preserve"> </v>
      </c>
      <c r="Q126" s="68" t="str">
        <f t="shared" si="22"/>
        <v xml:space="preserve"> </v>
      </c>
      <c r="R126" s="71" t="str">
        <f t="shared" si="23"/>
        <v xml:space="preserve"> </v>
      </c>
      <c r="S126" s="68" t="str">
        <f t="shared" si="24"/>
        <v xml:space="preserve"> </v>
      </c>
    </row>
    <row r="127" spans="1:19" x14ac:dyDescent="0.25">
      <c r="A127" s="10" t="str">
        <f>IF(COUNTRY_INFO!A127=0," ",COUNTRY_INFO!A127)</f>
        <v>Angola</v>
      </c>
      <c r="B127" s="10" t="str">
        <f>IF(COUNTRY_INFO!B127=0," ",COUNTRY_INFO!B127)</f>
        <v>MALANGE</v>
      </c>
      <c r="C127" s="10" t="str">
        <f>IF(COUNTRY_INFO!C127=0," ",COUNTRY_INFO!C127)</f>
        <v>KUNDA DIA BASE</v>
      </c>
      <c r="D127" s="11" t="str">
        <f>IF(OR(COUNTRY_INFO!$T$9:$T$1000="T1 (PZQ+ALB/MBD)",COUNTRY_INFO!$U$9:$U$1000="T1 (PZQ+ALB/MBD)"), "T1 (PZQ+ALB/MBD)", " ")</f>
        <v xml:space="preserve"> </v>
      </c>
      <c r="E127" s="64"/>
      <c r="F127" s="127"/>
      <c r="G127" s="67"/>
      <c r="H127" s="14"/>
      <c r="I127" s="74"/>
      <c r="J127" s="67"/>
      <c r="K127" s="11">
        <f t="shared" si="19"/>
        <v>0</v>
      </c>
      <c r="L127" s="67"/>
      <c r="M127" s="22"/>
      <c r="N127" s="72"/>
      <c r="O127" s="14">
        <f t="shared" si="20"/>
        <v>0</v>
      </c>
      <c r="P127" s="71" t="str">
        <f t="shared" si="21"/>
        <v xml:space="preserve"> </v>
      </c>
      <c r="Q127" s="68" t="str">
        <f t="shared" si="22"/>
        <v xml:space="preserve"> </v>
      </c>
      <c r="R127" s="71" t="str">
        <f t="shared" si="23"/>
        <v xml:space="preserve"> </v>
      </c>
      <c r="S127" s="68" t="str">
        <f t="shared" si="24"/>
        <v xml:space="preserve"> </v>
      </c>
    </row>
    <row r="128" spans="1:19" x14ac:dyDescent="0.25">
      <c r="A128" s="10" t="str">
        <f>IF(COUNTRY_INFO!A128=0," ",COUNTRY_INFO!A128)</f>
        <v>Angola</v>
      </c>
      <c r="B128" s="10" t="str">
        <f>IF(COUNTRY_INFO!B128=0," ",COUNTRY_INFO!B128)</f>
        <v>MALANGE</v>
      </c>
      <c r="C128" s="10" t="str">
        <f>IF(COUNTRY_INFO!C128=0," ",COUNTRY_INFO!C128)</f>
        <v>LUQUEMBO</v>
      </c>
      <c r="D128" s="11" t="str">
        <f>IF(OR(COUNTRY_INFO!$T$9:$T$1000="T1 (PZQ+ALB/MBD)",COUNTRY_INFO!$U$9:$U$1000="T1 (PZQ+ALB/MBD)"), "T1 (PZQ+ALB/MBD)", " ")</f>
        <v xml:space="preserve"> </v>
      </c>
      <c r="E128" s="64"/>
      <c r="F128" s="127"/>
      <c r="G128" s="67"/>
      <c r="H128" s="14"/>
      <c r="I128" s="74"/>
      <c r="J128" s="67"/>
      <c r="K128" s="11">
        <f t="shared" si="19"/>
        <v>0</v>
      </c>
      <c r="L128" s="67"/>
      <c r="M128" s="22"/>
      <c r="N128" s="72"/>
      <c r="O128" s="14">
        <f t="shared" si="20"/>
        <v>0</v>
      </c>
      <c r="P128" s="71" t="str">
        <f t="shared" si="21"/>
        <v xml:space="preserve"> </v>
      </c>
      <c r="Q128" s="68" t="str">
        <f t="shared" si="22"/>
        <v xml:space="preserve"> </v>
      </c>
      <c r="R128" s="71" t="str">
        <f t="shared" si="23"/>
        <v xml:space="preserve"> </v>
      </c>
      <c r="S128" s="68" t="str">
        <f t="shared" si="24"/>
        <v xml:space="preserve"> </v>
      </c>
    </row>
    <row r="129" spans="1:19" x14ac:dyDescent="0.25">
      <c r="A129" s="10" t="str">
        <f>IF(COUNTRY_INFO!A129=0," ",COUNTRY_INFO!A129)</f>
        <v>Angola</v>
      </c>
      <c r="B129" s="10" t="str">
        <f>IF(COUNTRY_INFO!B129=0," ",COUNTRY_INFO!B129)</f>
        <v>MALANGE</v>
      </c>
      <c r="C129" s="10" t="str">
        <f>IF(COUNTRY_INFO!C129=0," ",COUNTRY_INFO!C129)</f>
        <v>MALANGE</v>
      </c>
      <c r="D129" s="11" t="str">
        <f>IF(OR(COUNTRY_INFO!$T$9:$T$1000="T1 (PZQ+ALB/MBD)",COUNTRY_INFO!$U$9:$U$1000="T1 (PZQ+ALB/MBD)"), "T1 (PZQ+ALB/MBD)", " ")</f>
        <v xml:space="preserve"> </v>
      </c>
      <c r="E129" s="64"/>
      <c r="F129" s="127"/>
      <c r="G129" s="67"/>
      <c r="H129" s="14"/>
      <c r="I129" s="74"/>
      <c r="J129" s="67"/>
      <c r="K129" s="11">
        <f t="shared" si="19"/>
        <v>0</v>
      </c>
      <c r="L129" s="67"/>
      <c r="M129" s="22"/>
      <c r="N129" s="72"/>
      <c r="O129" s="14">
        <f t="shared" si="20"/>
        <v>0</v>
      </c>
      <c r="P129" s="71" t="str">
        <f t="shared" si="21"/>
        <v xml:space="preserve"> </v>
      </c>
      <c r="Q129" s="68" t="str">
        <f t="shared" si="22"/>
        <v xml:space="preserve"> </v>
      </c>
      <c r="R129" s="71" t="str">
        <f t="shared" si="23"/>
        <v xml:space="preserve"> </v>
      </c>
      <c r="S129" s="68" t="str">
        <f t="shared" si="24"/>
        <v xml:space="preserve"> </v>
      </c>
    </row>
    <row r="130" spans="1:19" x14ac:dyDescent="0.25">
      <c r="A130" s="10" t="str">
        <f>IF(COUNTRY_INFO!A130=0," ",COUNTRY_INFO!A130)</f>
        <v>Angola</v>
      </c>
      <c r="B130" s="10" t="str">
        <f>IF(COUNTRY_INFO!B130=0," ",COUNTRY_INFO!B130)</f>
        <v>MALANGE</v>
      </c>
      <c r="C130" s="10" t="str">
        <f>IF(COUNTRY_INFO!C130=0," ",COUNTRY_INFO!C130)</f>
        <v>MARIMBA</v>
      </c>
      <c r="D130" s="11" t="str">
        <f>IF(OR(COUNTRY_INFO!$T$9:$T$1000="T1 (PZQ+ALB/MBD)",COUNTRY_INFO!$U$9:$U$1000="T1 (PZQ+ALB/MBD)"), "T1 (PZQ+ALB/MBD)", " ")</f>
        <v xml:space="preserve"> </v>
      </c>
      <c r="E130" s="64"/>
      <c r="F130" s="127"/>
      <c r="G130" s="67"/>
      <c r="H130" s="14"/>
      <c r="I130" s="74"/>
      <c r="J130" s="67"/>
      <c r="K130" s="11">
        <f t="shared" si="19"/>
        <v>0</v>
      </c>
      <c r="L130" s="67"/>
      <c r="M130" s="22"/>
      <c r="N130" s="72"/>
      <c r="O130" s="14">
        <f t="shared" si="20"/>
        <v>0</v>
      </c>
      <c r="P130" s="71" t="str">
        <f t="shared" si="21"/>
        <v xml:space="preserve"> </v>
      </c>
      <c r="Q130" s="68" t="str">
        <f t="shared" si="22"/>
        <v xml:space="preserve"> </v>
      </c>
      <c r="R130" s="71" t="str">
        <f t="shared" si="23"/>
        <v xml:space="preserve"> </v>
      </c>
      <c r="S130" s="68" t="str">
        <f t="shared" si="24"/>
        <v xml:space="preserve"> </v>
      </c>
    </row>
    <row r="131" spans="1:19" x14ac:dyDescent="0.25">
      <c r="A131" s="10" t="str">
        <f>IF(COUNTRY_INFO!A131=0," ",COUNTRY_INFO!A131)</f>
        <v>Angola</v>
      </c>
      <c r="B131" s="10" t="str">
        <f>IF(COUNTRY_INFO!B131=0," ",COUNTRY_INFO!B131)</f>
        <v>MALANGE</v>
      </c>
      <c r="C131" s="10" t="str">
        <f>IF(COUNTRY_INFO!C131=0," ",COUNTRY_INFO!C131)</f>
        <v>MASSANGO</v>
      </c>
      <c r="D131" s="11" t="str">
        <f>IF(OR(COUNTRY_INFO!$T$9:$T$1000="T1 (PZQ+ALB/MBD)",COUNTRY_INFO!$U$9:$U$1000="T1 (PZQ+ALB/MBD)"), "T1 (PZQ+ALB/MBD)", " ")</f>
        <v xml:space="preserve"> </v>
      </c>
      <c r="E131" s="64"/>
      <c r="F131" s="127"/>
      <c r="G131" s="67"/>
      <c r="H131" s="14"/>
      <c r="I131" s="74"/>
      <c r="J131" s="67"/>
      <c r="K131" s="11">
        <f t="shared" si="19"/>
        <v>0</v>
      </c>
      <c r="L131" s="67"/>
      <c r="M131" s="22"/>
      <c r="N131" s="72"/>
      <c r="O131" s="14">
        <f t="shared" si="20"/>
        <v>0</v>
      </c>
      <c r="P131" s="71" t="str">
        <f t="shared" si="21"/>
        <v xml:space="preserve"> </v>
      </c>
      <c r="Q131" s="68" t="str">
        <f t="shared" si="22"/>
        <v xml:space="preserve"> </v>
      </c>
      <c r="R131" s="71" t="str">
        <f t="shared" si="23"/>
        <v xml:space="preserve"> </v>
      </c>
      <c r="S131" s="68" t="str">
        <f t="shared" si="24"/>
        <v xml:space="preserve"> </v>
      </c>
    </row>
    <row r="132" spans="1:19" x14ac:dyDescent="0.25">
      <c r="A132" s="10" t="str">
        <f>IF(COUNTRY_INFO!A132=0," ",COUNTRY_INFO!A132)</f>
        <v>Angola</v>
      </c>
      <c r="B132" s="10" t="str">
        <f>IF(COUNTRY_INFO!B132=0," ",COUNTRY_INFO!B132)</f>
        <v>MALANGE</v>
      </c>
      <c r="C132" s="10" t="str">
        <f>IF(COUNTRY_INFO!C132=0," ",COUNTRY_INFO!C132)</f>
        <v>QUELA</v>
      </c>
      <c r="D132" s="11" t="str">
        <f>IF(OR(COUNTRY_INFO!$T$9:$T$1000="T1 (PZQ+ALB/MBD)",COUNTRY_INFO!$U$9:$U$1000="T1 (PZQ+ALB/MBD)"), "T1 (PZQ+ALB/MBD)", " ")</f>
        <v xml:space="preserve"> </v>
      </c>
      <c r="E132" s="64"/>
      <c r="F132" s="127"/>
      <c r="G132" s="67"/>
      <c r="H132" s="14"/>
      <c r="I132" s="74"/>
      <c r="J132" s="67"/>
      <c r="K132" s="11">
        <f t="shared" si="19"/>
        <v>0</v>
      </c>
      <c r="L132" s="67"/>
      <c r="M132" s="22"/>
      <c r="N132" s="72"/>
      <c r="O132" s="14">
        <f t="shared" si="20"/>
        <v>0</v>
      </c>
      <c r="P132" s="71" t="str">
        <f t="shared" si="21"/>
        <v xml:space="preserve"> </v>
      </c>
      <c r="Q132" s="68" t="str">
        <f t="shared" si="22"/>
        <v xml:space="preserve"> </v>
      </c>
      <c r="R132" s="71" t="str">
        <f t="shared" si="23"/>
        <v xml:space="preserve"> </v>
      </c>
      <c r="S132" s="68" t="str">
        <f t="shared" si="24"/>
        <v xml:space="preserve"> </v>
      </c>
    </row>
    <row r="133" spans="1:19" x14ac:dyDescent="0.25">
      <c r="A133" s="10" t="str">
        <f>IF(COUNTRY_INFO!A133=0," ",COUNTRY_INFO!A133)</f>
        <v>Angola</v>
      </c>
      <c r="B133" s="10" t="str">
        <f>IF(COUNTRY_INFO!B133=0," ",COUNTRY_INFO!B133)</f>
        <v>MALANGE</v>
      </c>
      <c r="C133" s="10" t="str">
        <f>IF(COUNTRY_INFO!C133=0," ",COUNTRY_INFO!C133)</f>
        <v>QUIRIMA</v>
      </c>
      <c r="D133" s="11" t="str">
        <f>IF(OR(COUNTRY_INFO!$T$9:$T$1000="T1 (PZQ+ALB/MBD)",COUNTRY_INFO!$U$9:$U$1000="T1 (PZQ+ALB/MBD)"), "T1 (PZQ+ALB/MBD)", " ")</f>
        <v xml:space="preserve"> </v>
      </c>
      <c r="E133" s="64"/>
      <c r="F133" s="127"/>
      <c r="G133" s="67"/>
      <c r="H133" s="14"/>
      <c r="I133" s="74"/>
      <c r="J133" s="67"/>
      <c r="K133" s="11">
        <f t="shared" si="19"/>
        <v>0</v>
      </c>
      <c r="L133" s="67"/>
      <c r="M133" s="22"/>
      <c r="N133" s="72"/>
      <c r="O133" s="14">
        <f t="shared" si="20"/>
        <v>0</v>
      </c>
      <c r="P133" s="71" t="str">
        <f t="shared" si="21"/>
        <v xml:space="preserve"> </v>
      </c>
      <c r="Q133" s="68" t="str">
        <f t="shared" si="22"/>
        <v xml:space="preserve"> </v>
      </c>
      <c r="R133" s="71" t="str">
        <f t="shared" si="23"/>
        <v xml:space="preserve"> </v>
      </c>
      <c r="S133" s="68" t="str">
        <f t="shared" si="24"/>
        <v xml:space="preserve"> </v>
      </c>
    </row>
    <row r="134" spans="1:19" x14ac:dyDescent="0.25">
      <c r="A134" s="10" t="str">
        <f>IF(COUNTRY_INFO!A134=0," ",COUNTRY_INFO!A134)</f>
        <v>Angola</v>
      </c>
      <c r="B134" s="10" t="str">
        <f>IF(COUNTRY_INFO!B134=0," ",COUNTRY_INFO!B134)</f>
        <v>MOXICO</v>
      </c>
      <c r="C134" s="10" t="str">
        <f>IF(COUNTRY_INFO!C134=0," ",COUNTRY_INFO!C134)</f>
        <v>ALTO ZAMBEZE</v>
      </c>
      <c r="D134" s="11" t="str">
        <f>IF(OR(COUNTRY_INFO!$T$9:$T$1000="T1 (PZQ+ALB/MBD)",COUNTRY_INFO!$U$9:$U$1000="T1 (PZQ+ALB/MBD)"), "T1 (PZQ+ALB/MBD)", " ")</f>
        <v xml:space="preserve"> </v>
      </c>
      <c r="E134" s="64"/>
      <c r="F134" s="127"/>
      <c r="G134" s="67"/>
      <c r="H134" s="14"/>
      <c r="I134" s="74"/>
      <c r="J134" s="67"/>
      <c r="K134" s="11">
        <f t="shared" si="19"/>
        <v>0</v>
      </c>
      <c r="L134" s="67"/>
      <c r="M134" s="22"/>
      <c r="N134" s="72"/>
      <c r="O134" s="14">
        <f t="shared" si="20"/>
        <v>0</v>
      </c>
      <c r="P134" s="71" t="str">
        <f t="shared" si="21"/>
        <v xml:space="preserve"> </v>
      </c>
      <c r="Q134" s="68" t="str">
        <f t="shared" si="22"/>
        <v xml:space="preserve"> </v>
      </c>
      <c r="R134" s="71" t="str">
        <f t="shared" si="23"/>
        <v xml:space="preserve"> </v>
      </c>
      <c r="S134" s="68" t="str">
        <f t="shared" si="24"/>
        <v xml:space="preserve"> </v>
      </c>
    </row>
    <row r="135" spans="1:19" x14ac:dyDescent="0.25">
      <c r="A135" s="10" t="str">
        <f>IF(COUNTRY_INFO!A135=0," ",COUNTRY_INFO!A135)</f>
        <v>Angola</v>
      </c>
      <c r="B135" s="10" t="str">
        <f>IF(COUNTRY_INFO!B135=0," ",COUNTRY_INFO!B135)</f>
        <v>MOXICO</v>
      </c>
      <c r="C135" s="10" t="str">
        <f>IF(COUNTRY_INFO!C135=0," ",COUNTRY_INFO!C135)</f>
        <v>CAMANONGUE</v>
      </c>
      <c r="D135" s="11" t="str">
        <f>IF(OR(COUNTRY_INFO!$T$9:$T$1000="T1 (PZQ+ALB/MBD)",COUNTRY_INFO!$U$9:$U$1000="T1 (PZQ+ALB/MBD)"), "T1 (PZQ+ALB/MBD)", " ")</f>
        <v xml:space="preserve"> </v>
      </c>
      <c r="E135" s="64"/>
      <c r="F135" s="127"/>
      <c r="G135" s="67"/>
      <c r="H135" s="14"/>
      <c r="I135" s="74"/>
      <c r="J135" s="67"/>
      <c r="K135" s="11">
        <f t="shared" si="19"/>
        <v>0</v>
      </c>
      <c r="L135" s="67"/>
      <c r="M135" s="22"/>
      <c r="N135" s="72"/>
      <c r="O135" s="14">
        <f t="shared" si="20"/>
        <v>0</v>
      </c>
      <c r="P135" s="71" t="str">
        <f t="shared" si="21"/>
        <v xml:space="preserve"> </v>
      </c>
      <c r="Q135" s="68" t="str">
        <f t="shared" si="22"/>
        <v xml:space="preserve"> </v>
      </c>
      <c r="R135" s="71" t="str">
        <f t="shared" si="23"/>
        <v xml:space="preserve"> </v>
      </c>
      <c r="S135" s="68" t="str">
        <f t="shared" si="24"/>
        <v xml:space="preserve"> </v>
      </c>
    </row>
    <row r="136" spans="1:19" x14ac:dyDescent="0.25">
      <c r="A136" s="10" t="str">
        <f>IF(COUNTRY_INFO!A136=0," ",COUNTRY_INFO!A136)</f>
        <v>Angola</v>
      </c>
      <c r="B136" s="10" t="str">
        <f>IF(COUNTRY_INFO!B136=0," ",COUNTRY_INFO!B136)</f>
        <v>MOXICO</v>
      </c>
      <c r="C136" s="10" t="str">
        <f>IF(COUNTRY_INFO!C136=0," ",COUNTRY_INFO!C136)</f>
        <v>LEUA</v>
      </c>
      <c r="D136" s="11" t="str">
        <f>IF(OR(COUNTRY_INFO!$T$9:$T$1000="T1 (PZQ+ALB/MBD)",COUNTRY_INFO!$U$9:$U$1000="T1 (PZQ+ALB/MBD)"), "T1 (PZQ+ALB/MBD)", " ")</f>
        <v xml:space="preserve"> </v>
      </c>
      <c r="E136" s="64"/>
      <c r="F136" s="127"/>
      <c r="G136" s="67"/>
      <c r="H136" s="14"/>
      <c r="I136" s="74"/>
      <c r="J136" s="67"/>
      <c r="K136" s="11">
        <f t="shared" si="19"/>
        <v>0</v>
      </c>
      <c r="L136" s="67"/>
      <c r="M136" s="22"/>
      <c r="N136" s="72"/>
      <c r="O136" s="14">
        <f t="shared" si="20"/>
        <v>0</v>
      </c>
      <c r="P136" s="71" t="str">
        <f t="shared" si="21"/>
        <v xml:space="preserve"> </v>
      </c>
      <c r="Q136" s="68" t="str">
        <f t="shared" si="22"/>
        <v xml:space="preserve"> </v>
      </c>
      <c r="R136" s="71" t="str">
        <f t="shared" si="23"/>
        <v xml:space="preserve"> </v>
      </c>
      <c r="S136" s="68" t="str">
        <f t="shared" si="24"/>
        <v xml:space="preserve"> </v>
      </c>
    </row>
    <row r="137" spans="1:19" x14ac:dyDescent="0.25">
      <c r="A137" s="10" t="str">
        <f>IF(COUNTRY_INFO!A137=0," ",COUNTRY_INFO!A137)</f>
        <v>Angola</v>
      </c>
      <c r="B137" s="10" t="str">
        <f>IF(COUNTRY_INFO!B137=0," ",COUNTRY_INFO!B137)</f>
        <v>MOXICO</v>
      </c>
      <c r="C137" s="10" t="str">
        <f>IF(COUNTRY_INFO!C137=0," ",COUNTRY_INFO!C137)</f>
        <v>LUACANO</v>
      </c>
      <c r="D137" s="11" t="str">
        <f>IF(OR(COUNTRY_INFO!$T$9:$T$1000="T1 (PZQ+ALB/MBD)",COUNTRY_INFO!$U$9:$U$1000="T1 (PZQ+ALB/MBD)"), "T1 (PZQ+ALB/MBD)", " ")</f>
        <v xml:space="preserve"> </v>
      </c>
      <c r="E137" s="64"/>
      <c r="F137" s="127"/>
      <c r="G137" s="67"/>
      <c r="H137" s="14"/>
      <c r="I137" s="74"/>
      <c r="J137" s="67"/>
      <c r="K137" s="11">
        <f t="shared" ref="K137:K168" si="25">MAX(H137:I137)+G137+J137</f>
        <v>0</v>
      </c>
      <c r="L137" s="67"/>
      <c r="M137" s="22"/>
      <c r="N137" s="72"/>
      <c r="O137" s="14">
        <f t="shared" ref="O137:O168" si="26">SUM(L137:N137)</f>
        <v>0</v>
      </c>
      <c r="P137" s="71" t="str">
        <f t="shared" ref="P137:P169" si="27">IF(G137&lt;&gt;0, IF(L137/G137*100=0, "-", L137/G137*100), " ")</f>
        <v xml:space="preserve"> </v>
      </c>
      <c r="Q137" s="68" t="str">
        <f t="shared" ref="Q137:Q169" si="28">IF(OR(I137&lt;&gt;0,H137&lt;&gt;0), IF(M137/MAX(H137,I137)*100=0, "-", M137/MAX(H137,I137)*100), " ")</f>
        <v xml:space="preserve"> </v>
      </c>
      <c r="R137" s="71" t="str">
        <f t="shared" ref="R137:R169" si="29">IF(J137&lt;&gt;0, IF(N137/J137*100=0, "-", N137/J137*100), " ")</f>
        <v xml:space="preserve"> </v>
      </c>
      <c r="S137" s="68" t="str">
        <f t="shared" ref="S137:S169" si="30">IF(K137&lt;&gt;0, IF(O137/K137*100=0, "-", O137/K137*100), " ")</f>
        <v xml:space="preserve"> </v>
      </c>
    </row>
    <row r="138" spans="1:19" x14ac:dyDescent="0.25">
      <c r="A138" s="10" t="str">
        <f>IF(COUNTRY_INFO!A138=0," ",COUNTRY_INFO!A138)</f>
        <v>Angola</v>
      </c>
      <c r="B138" s="10" t="str">
        <f>IF(COUNTRY_INFO!B138=0," ",COUNTRY_INFO!B138)</f>
        <v>MOXICO</v>
      </c>
      <c r="C138" s="10" t="str">
        <f>IF(COUNTRY_INFO!C138=0," ",COUNTRY_INFO!C138)</f>
        <v>LUAU</v>
      </c>
      <c r="D138" s="11" t="str">
        <f>IF(OR(COUNTRY_INFO!$T$9:$T$1000="T1 (PZQ+ALB/MBD)",COUNTRY_INFO!$U$9:$U$1000="T1 (PZQ+ALB/MBD)"), "T1 (PZQ+ALB/MBD)", " ")</f>
        <v xml:space="preserve"> </v>
      </c>
      <c r="E138" s="64"/>
      <c r="F138" s="127"/>
      <c r="G138" s="67"/>
      <c r="H138" s="14"/>
      <c r="I138" s="74"/>
      <c r="J138" s="67"/>
      <c r="K138" s="11">
        <f t="shared" si="25"/>
        <v>0</v>
      </c>
      <c r="L138" s="67"/>
      <c r="M138" s="22"/>
      <c r="N138" s="72"/>
      <c r="O138" s="14">
        <f t="shared" si="26"/>
        <v>0</v>
      </c>
      <c r="P138" s="71" t="str">
        <f t="shared" si="27"/>
        <v xml:space="preserve"> </v>
      </c>
      <c r="Q138" s="68" t="str">
        <f t="shared" si="28"/>
        <v xml:space="preserve"> </v>
      </c>
      <c r="R138" s="71" t="str">
        <f t="shared" si="29"/>
        <v xml:space="preserve"> </v>
      </c>
      <c r="S138" s="68" t="str">
        <f t="shared" si="30"/>
        <v xml:space="preserve"> </v>
      </c>
    </row>
    <row r="139" spans="1:19" x14ac:dyDescent="0.25">
      <c r="A139" s="10" t="str">
        <f>IF(COUNTRY_INFO!A139=0," ",COUNTRY_INFO!A139)</f>
        <v>Angola</v>
      </c>
      <c r="B139" s="10" t="str">
        <f>IF(COUNTRY_INFO!B139=0," ",COUNTRY_INFO!B139)</f>
        <v>MOXICO</v>
      </c>
      <c r="C139" s="10" t="str">
        <f>IF(COUNTRY_INFO!C139=0," ",COUNTRY_INFO!C139)</f>
        <v>LUCHAZES</v>
      </c>
      <c r="D139" s="11" t="str">
        <f>IF(OR(COUNTRY_INFO!$T$9:$T$1000="T1 (PZQ+ALB/MBD)",COUNTRY_INFO!$U$9:$U$1000="T1 (PZQ+ALB/MBD)"), "T1 (PZQ+ALB/MBD)", " ")</f>
        <v xml:space="preserve"> </v>
      </c>
      <c r="E139" s="64"/>
      <c r="F139" s="127"/>
      <c r="G139" s="67"/>
      <c r="H139" s="14"/>
      <c r="I139" s="74"/>
      <c r="J139" s="67"/>
      <c r="K139" s="11">
        <f t="shared" si="25"/>
        <v>0</v>
      </c>
      <c r="L139" s="67"/>
      <c r="M139" s="22"/>
      <c r="N139" s="72"/>
      <c r="O139" s="14">
        <f t="shared" si="26"/>
        <v>0</v>
      </c>
      <c r="P139" s="71" t="str">
        <f t="shared" si="27"/>
        <v xml:space="preserve"> </v>
      </c>
      <c r="Q139" s="68" t="str">
        <f t="shared" si="28"/>
        <v xml:space="preserve"> </v>
      </c>
      <c r="R139" s="71" t="str">
        <f t="shared" si="29"/>
        <v xml:space="preserve"> </v>
      </c>
      <c r="S139" s="68" t="str">
        <f t="shared" si="30"/>
        <v xml:space="preserve"> </v>
      </c>
    </row>
    <row r="140" spans="1:19" x14ac:dyDescent="0.25">
      <c r="A140" s="10" t="str">
        <f>IF(COUNTRY_INFO!A140=0," ",COUNTRY_INFO!A140)</f>
        <v>Angola</v>
      </c>
      <c r="B140" s="10" t="str">
        <f>IF(COUNTRY_INFO!B140=0," ",COUNTRY_INFO!B140)</f>
        <v>MOXICO</v>
      </c>
      <c r="C140" s="10" t="str">
        <f>IF(COUNTRY_INFO!C140=0," ",COUNTRY_INFO!C140)</f>
        <v>LUMBALA NGUIMBO</v>
      </c>
      <c r="D140" s="11" t="str">
        <f>IF(OR(COUNTRY_INFO!$T$9:$T$1000="T1 (PZQ+ALB/MBD)",COUNTRY_INFO!$U$9:$U$1000="T1 (PZQ+ALB/MBD)"), "T1 (PZQ+ALB/MBD)", " ")</f>
        <v xml:space="preserve"> </v>
      </c>
      <c r="E140" s="64"/>
      <c r="F140" s="127"/>
      <c r="G140" s="67"/>
      <c r="H140" s="14"/>
      <c r="I140" s="74"/>
      <c r="J140" s="67"/>
      <c r="K140" s="11">
        <f t="shared" si="25"/>
        <v>0</v>
      </c>
      <c r="L140" s="67"/>
      <c r="M140" s="22"/>
      <c r="N140" s="72"/>
      <c r="O140" s="14">
        <f t="shared" si="26"/>
        <v>0</v>
      </c>
      <c r="P140" s="71" t="str">
        <f t="shared" si="27"/>
        <v xml:space="preserve"> </v>
      </c>
      <c r="Q140" s="68" t="str">
        <f t="shared" si="28"/>
        <v xml:space="preserve"> </v>
      </c>
      <c r="R140" s="71" t="str">
        <f t="shared" si="29"/>
        <v xml:space="preserve"> </v>
      </c>
      <c r="S140" s="68" t="str">
        <f t="shared" si="30"/>
        <v xml:space="preserve"> </v>
      </c>
    </row>
    <row r="141" spans="1:19" x14ac:dyDescent="0.25">
      <c r="A141" s="10" t="str">
        <f>IF(COUNTRY_INFO!A141=0," ",COUNTRY_INFO!A141)</f>
        <v>Angola</v>
      </c>
      <c r="B141" s="10" t="str">
        <f>IF(COUNTRY_INFO!B141=0," ",COUNTRY_INFO!B141)</f>
        <v>MOXICO</v>
      </c>
      <c r="C141" s="10" t="str">
        <f>IF(COUNTRY_INFO!C141=0," ",COUNTRY_INFO!C141)</f>
        <v>CAMEIA</v>
      </c>
      <c r="D141" s="11" t="str">
        <f>IF(OR(COUNTRY_INFO!$T$9:$T$1000="T1 (PZQ+ALB/MBD)",COUNTRY_INFO!$U$9:$U$1000="T1 (PZQ+ALB/MBD)"), "T1 (PZQ+ALB/MBD)", " ")</f>
        <v xml:space="preserve"> </v>
      </c>
      <c r="E141" s="64"/>
      <c r="F141" s="127"/>
      <c r="G141" s="67"/>
      <c r="H141" s="14"/>
      <c r="I141" s="74"/>
      <c r="J141" s="67"/>
      <c r="K141" s="11">
        <f t="shared" si="25"/>
        <v>0</v>
      </c>
      <c r="L141" s="67"/>
      <c r="M141" s="22"/>
      <c r="N141" s="72"/>
      <c r="O141" s="14">
        <f t="shared" si="26"/>
        <v>0</v>
      </c>
      <c r="P141" s="71" t="str">
        <f t="shared" si="27"/>
        <v xml:space="preserve"> </v>
      </c>
      <c r="Q141" s="68" t="str">
        <f t="shared" si="28"/>
        <v xml:space="preserve"> </v>
      </c>
      <c r="R141" s="71" t="str">
        <f t="shared" si="29"/>
        <v xml:space="preserve"> </v>
      </c>
      <c r="S141" s="68" t="str">
        <f t="shared" si="30"/>
        <v xml:space="preserve"> </v>
      </c>
    </row>
    <row r="142" spans="1:19" x14ac:dyDescent="0.25">
      <c r="A142" s="10" t="str">
        <f>IF(COUNTRY_INFO!A142=0," ",COUNTRY_INFO!A142)</f>
        <v>Angola</v>
      </c>
      <c r="B142" s="10" t="str">
        <f>IF(COUNTRY_INFO!B142=0," ",COUNTRY_INFO!B142)</f>
        <v>MOXICO</v>
      </c>
      <c r="C142" s="10" t="str">
        <f>IF(COUNTRY_INFO!C142=0," ",COUNTRY_INFO!C142)</f>
        <v>LUENA</v>
      </c>
      <c r="D142" s="11" t="str">
        <f>IF(OR(COUNTRY_INFO!$T$9:$T$1000="T1 (PZQ+ALB/MBD)",COUNTRY_INFO!$U$9:$U$1000="T1 (PZQ+ALB/MBD)"), "T1 (PZQ+ALB/MBD)", " ")</f>
        <v xml:space="preserve"> </v>
      </c>
      <c r="E142" s="64"/>
      <c r="F142" s="127"/>
      <c r="G142" s="67"/>
      <c r="H142" s="14"/>
      <c r="I142" s="74"/>
      <c r="J142" s="67"/>
      <c r="K142" s="11">
        <f t="shared" si="25"/>
        <v>0</v>
      </c>
      <c r="L142" s="67"/>
      <c r="M142" s="22"/>
      <c r="N142" s="72"/>
      <c r="O142" s="14">
        <f t="shared" si="26"/>
        <v>0</v>
      </c>
      <c r="P142" s="71" t="str">
        <f t="shared" si="27"/>
        <v xml:space="preserve"> </v>
      </c>
      <c r="Q142" s="68" t="str">
        <f t="shared" si="28"/>
        <v xml:space="preserve"> </v>
      </c>
      <c r="R142" s="71" t="str">
        <f t="shared" si="29"/>
        <v xml:space="preserve"> </v>
      </c>
      <c r="S142" s="68" t="str">
        <f t="shared" si="30"/>
        <v xml:space="preserve"> </v>
      </c>
    </row>
    <row r="143" spans="1:19" x14ac:dyDescent="0.25">
      <c r="A143" s="10" t="str">
        <f>IF(COUNTRY_INFO!A143=0," ",COUNTRY_INFO!A143)</f>
        <v>Angola</v>
      </c>
      <c r="B143" s="10" t="str">
        <f>IF(COUNTRY_INFO!B143=0," ",COUNTRY_INFO!B143)</f>
        <v>NAMIBE</v>
      </c>
      <c r="C143" s="10" t="str">
        <f>IF(COUNTRY_INFO!C143=0," ",COUNTRY_INFO!C143)</f>
        <v>BIBALA</v>
      </c>
      <c r="D143" s="11" t="str">
        <f>IF(OR(COUNTRY_INFO!$T$9:$T$1000="T1 (PZQ+ALB/MBD)",COUNTRY_INFO!$U$9:$U$1000="T1 (PZQ+ALB/MBD)"), "T1 (PZQ+ALB/MBD)", " ")</f>
        <v xml:space="preserve"> </v>
      </c>
      <c r="E143" s="64"/>
      <c r="F143" s="127"/>
      <c r="G143" s="67"/>
      <c r="H143" s="14"/>
      <c r="I143" s="74"/>
      <c r="J143" s="67"/>
      <c r="K143" s="11">
        <f t="shared" si="25"/>
        <v>0</v>
      </c>
      <c r="L143" s="67"/>
      <c r="M143" s="22"/>
      <c r="N143" s="72"/>
      <c r="O143" s="14">
        <f t="shared" si="26"/>
        <v>0</v>
      </c>
      <c r="P143" s="71" t="str">
        <f t="shared" si="27"/>
        <v xml:space="preserve"> </v>
      </c>
      <c r="Q143" s="68" t="str">
        <f t="shared" si="28"/>
        <v xml:space="preserve"> </v>
      </c>
      <c r="R143" s="71" t="str">
        <f t="shared" si="29"/>
        <v xml:space="preserve"> </v>
      </c>
      <c r="S143" s="68" t="str">
        <f t="shared" si="30"/>
        <v xml:space="preserve"> </v>
      </c>
    </row>
    <row r="144" spans="1:19" x14ac:dyDescent="0.25">
      <c r="A144" s="10" t="str">
        <f>IF(COUNTRY_INFO!A144=0," ",COUNTRY_INFO!A144)</f>
        <v>Angola</v>
      </c>
      <c r="B144" s="10" t="str">
        <f>IF(COUNTRY_INFO!B144=0," ",COUNTRY_INFO!B144)</f>
        <v>NAMIBE</v>
      </c>
      <c r="C144" s="10" t="str">
        <f>IF(COUNTRY_INFO!C144=0," ",COUNTRY_INFO!C144)</f>
        <v>CAMUCUIO</v>
      </c>
      <c r="D144" s="11" t="str">
        <f>IF(OR(COUNTRY_INFO!$T$9:$T$1000="T1 (PZQ+ALB/MBD)",COUNTRY_INFO!$U$9:$U$1000="T1 (PZQ+ALB/MBD)"), "T1 (PZQ+ALB/MBD)", " ")</f>
        <v xml:space="preserve"> </v>
      </c>
      <c r="E144" s="64"/>
      <c r="F144" s="127"/>
      <c r="G144" s="67"/>
      <c r="H144" s="14"/>
      <c r="I144" s="74"/>
      <c r="J144" s="67"/>
      <c r="K144" s="11">
        <f t="shared" si="25"/>
        <v>0</v>
      </c>
      <c r="L144" s="67"/>
      <c r="M144" s="22"/>
      <c r="N144" s="72"/>
      <c r="O144" s="14">
        <f t="shared" si="26"/>
        <v>0</v>
      </c>
      <c r="P144" s="71" t="str">
        <f t="shared" si="27"/>
        <v xml:space="preserve"> </v>
      </c>
      <c r="Q144" s="68" t="str">
        <f t="shared" si="28"/>
        <v xml:space="preserve"> </v>
      </c>
      <c r="R144" s="71" t="str">
        <f t="shared" si="29"/>
        <v xml:space="preserve"> </v>
      </c>
      <c r="S144" s="68" t="str">
        <f t="shared" si="30"/>
        <v xml:space="preserve"> </v>
      </c>
    </row>
    <row r="145" spans="1:19" x14ac:dyDescent="0.25">
      <c r="A145" s="10" t="str">
        <f>IF(COUNTRY_INFO!A145=0," ",COUNTRY_INFO!A145)</f>
        <v>Angola</v>
      </c>
      <c r="B145" s="10" t="str">
        <f>IF(COUNTRY_INFO!B145=0," ",COUNTRY_INFO!B145)</f>
        <v>NAMIBE</v>
      </c>
      <c r="C145" s="10" t="str">
        <f>IF(COUNTRY_INFO!C145=0," ",COUNTRY_INFO!C145)</f>
        <v>NAMIBE</v>
      </c>
      <c r="D145" s="11" t="str">
        <f>IF(OR(COUNTRY_INFO!$T$9:$T$1000="T1 (PZQ+ALB/MBD)",COUNTRY_INFO!$U$9:$U$1000="T1 (PZQ+ALB/MBD)"), "T1 (PZQ+ALB/MBD)", " ")</f>
        <v xml:space="preserve"> </v>
      </c>
      <c r="E145" s="64"/>
      <c r="F145" s="127"/>
      <c r="G145" s="67"/>
      <c r="H145" s="14"/>
      <c r="I145" s="74"/>
      <c r="J145" s="67"/>
      <c r="K145" s="11">
        <f t="shared" si="25"/>
        <v>0</v>
      </c>
      <c r="L145" s="67"/>
      <c r="M145" s="22"/>
      <c r="N145" s="72"/>
      <c r="O145" s="14">
        <f t="shared" si="26"/>
        <v>0</v>
      </c>
      <c r="P145" s="71" t="str">
        <f t="shared" si="27"/>
        <v xml:space="preserve"> </v>
      </c>
      <c r="Q145" s="68" t="str">
        <f t="shared" si="28"/>
        <v xml:space="preserve"> </v>
      </c>
      <c r="R145" s="71" t="str">
        <f t="shared" si="29"/>
        <v xml:space="preserve"> </v>
      </c>
      <c r="S145" s="68" t="str">
        <f t="shared" si="30"/>
        <v xml:space="preserve"> </v>
      </c>
    </row>
    <row r="146" spans="1:19" x14ac:dyDescent="0.25">
      <c r="A146" s="10" t="str">
        <f>IF(COUNTRY_INFO!A146=0," ",COUNTRY_INFO!A146)</f>
        <v>Angola</v>
      </c>
      <c r="B146" s="10" t="str">
        <f>IF(COUNTRY_INFO!B146=0," ",COUNTRY_INFO!B146)</f>
        <v>NAMIBE</v>
      </c>
      <c r="C146" s="10" t="str">
        <f>IF(COUNTRY_INFO!C146=0," ",COUNTRY_INFO!C146)</f>
        <v>TOMBUA</v>
      </c>
      <c r="D146" s="11" t="str">
        <f>IF(OR(COUNTRY_INFO!$T$9:$T$1000="T1 (PZQ+ALB/MBD)",COUNTRY_INFO!$U$9:$U$1000="T1 (PZQ+ALB/MBD)"), "T1 (PZQ+ALB/MBD)", " ")</f>
        <v xml:space="preserve"> </v>
      </c>
      <c r="E146" s="64"/>
      <c r="F146" s="127"/>
      <c r="G146" s="67"/>
      <c r="H146" s="14"/>
      <c r="I146" s="74"/>
      <c r="J146" s="67"/>
      <c r="K146" s="11">
        <f t="shared" si="25"/>
        <v>0</v>
      </c>
      <c r="L146" s="67"/>
      <c r="M146" s="22"/>
      <c r="N146" s="72"/>
      <c r="O146" s="14">
        <f t="shared" si="26"/>
        <v>0</v>
      </c>
      <c r="P146" s="71" t="str">
        <f t="shared" si="27"/>
        <v xml:space="preserve"> </v>
      </c>
      <c r="Q146" s="68" t="str">
        <f t="shared" si="28"/>
        <v xml:space="preserve"> </v>
      </c>
      <c r="R146" s="71" t="str">
        <f t="shared" si="29"/>
        <v xml:space="preserve"> </v>
      </c>
      <c r="S146" s="68" t="str">
        <f t="shared" si="30"/>
        <v xml:space="preserve"> </v>
      </c>
    </row>
    <row r="147" spans="1:19" x14ac:dyDescent="0.25">
      <c r="A147" s="10" t="str">
        <f>IF(COUNTRY_INFO!A147=0," ",COUNTRY_INFO!A147)</f>
        <v>Angola</v>
      </c>
      <c r="B147" s="10" t="str">
        <f>IF(COUNTRY_INFO!B147=0," ",COUNTRY_INFO!B147)</f>
        <v>NAMIBE</v>
      </c>
      <c r="C147" s="10" t="str">
        <f>IF(COUNTRY_INFO!C147=0," ",COUNTRY_INFO!C147)</f>
        <v>VIREI</v>
      </c>
      <c r="D147" s="11" t="str">
        <f>IF(OR(COUNTRY_INFO!$T$9:$T$1000="T1 (PZQ+ALB/MBD)",COUNTRY_INFO!$U$9:$U$1000="T1 (PZQ+ALB/MBD)"), "T1 (PZQ+ALB/MBD)", " ")</f>
        <v xml:space="preserve"> </v>
      </c>
      <c r="E147" s="64"/>
      <c r="F147" s="127"/>
      <c r="G147" s="67"/>
      <c r="H147" s="14"/>
      <c r="I147" s="74"/>
      <c r="J147" s="67"/>
      <c r="K147" s="11">
        <f t="shared" si="25"/>
        <v>0</v>
      </c>
      <c r="L147" s="67"/>
      <c r="M147" s="22"/>
      <c r="N147" s="72"/>
      <c r="O147" s="14">
        <f t="shared" si="26"/>
        <v>0</v>
      </c>
      <c r="P147" s="71" t="str">
        <f t="shared" si="27"/>
        <v xml:space="preserve"> </v>
      </c>
      <c r="Q147" s="68" t="str">
        <f t="shared" si="28"/>
        <v xml:space="preserve"> </v>
      </c>
      <c r="R147" s="71" t="str">
        <f t="shared" si="29"/>
        <v xml:space="preserve"> </v>
      </c>
      <c r="S147" s="68" t="str">
        <f t="shared" si="30"/>
        <v xml:space="preserve"> </v>
      </c>
    </row>
    <row r="148" spans="1:19" x14ac:dyDescent="0.25">
      <c r="A148" s="10" t="str">
        <f>IF(COUNTRY_INFO!A148=0," ",COUNTRY_INFO!A148)</f>
        <v>Angola</v>
      </c>
      <c r="B148" s="10" t="str">
        <f>IF(COUNTRY_INFO!B148=0," ",COUNTRY_INFO!B148)</f>
        <v>UIGE</v>
      </c>
      <c r="C148" s="10" t="str">
        <f>IF(COUNTRY_INFO!C148=0," ",COUNTRY_INFO!C148)</f>
        <v>AMBUILA</v>
      </c>
      <c r="D148" s="11" t="str">
        <f>IF(OR(COUNTRY_INFO!$T$9:$T$1000="T1 (PZQ+ALB/MBD)",COUNTRY_INFO!$U$9:$U$1000="T1 (PZQ+ALB/MBD)"), "T1 (PZQ+ALB/MBD)", " ")</f>
        <v xml:space="preserve"> </v>
      </c>
      <c r="E148" s="64"/>
      <c r="F148" s="127"/>
      <c r="G148" s="67"/>
      <c r="H148" s="14"/>
      <c r="I148" s="74"/>
      <c r="J148" s="67"/>
      <c r="K148" s="11">
        <f t="shared" si="25"/>
        <v>0</v>
      </c>
      <c r="L148" s="67"/>
      <c r="M148" s="22"/>
      <c r="N148" s="72"/>
      <c r="O148" s="14">
        <f t="shared" si="26"/>
        <v>0</v>
      </c>
      <c r="P148" s="71" t="str">
        <f t="shared" si="27"/>
        <v xml:space="preserve"> </v>
      </c>
      <c r="Q148" s="68" t="str">
        <f t="shared" si="28"/>
        <v xml:space="preserve"> </v>
      </c>
      <c r="R148" s="71" t="str">
        <f t="shared" si="29"/>
        <v xml:space="preserve"> </v>
      </c>
      <c r="S148" s="68" t="str">
        <f t="shared" si="30"/>
        <v xml:space="preserve"> </v>
      </c>
    </row>
    <row r="149" spans="1:19" x14ac:dyDescent="0.25">
      <c r="A149" s="10" t="str">
        <f>IF(COUNTRY_INFO!A149=0," ",COUNTRY_INFO!A149)</f>
        <v>Angola</v>
      </c>
      <c r="B149" s="10" t="str">
        <f>IF(COUNTRY_INFO!B149=0," ",COUNTRY_INFO!B149)</f>
        <v>UIGE</v>
      </c>
      <c r="C149" s="10" t="str">
        <f>IF(COUNTRY_INFO!C149=0," ",COUNTRY_INFO!C149)</f>
        <v>BEMBE</v>
      </c>
      <c r="D149" s="11" t="str">
        <f>IF(OR(COUNTRY_INFO!$T$9:$T$1000="T1 (PZQ+ALB/MBD)",COUNTRY_INFO!$U$9:$U$1000="T1 (PZQ+ALB/MBD)"), "T1 (PZQ+ALB/MBD)", " ")</f>
        <v xml:space="preserve"> </v>
      </c>
      <c r="E149" s="64"/>
      <c r="F149" s="127"/>
      <c r="G149" s="67"/>
      <c r="H149" s="14"/>
      <c r="I149" s="74"/>
      <c r="J149" s="67"/>
      <c r="K149" s="11">
        <f t="shared" si="25"/>
        <v>0</v>
      </c>
      <c r="L149" s="67"/>
      <c r="M149" s="22"/>
      <c r="N149" s="72"/>
      <c r="O149" s="14">
        <f t="shared" si="26"/>
        <v>0</v>
      </c>
      <c r="P149" s="71" t="str">
        <f t="shared" si="27"/>
        <v xml:space="preserve"> </v>
      </c>
      <c r="Q149" s="68" t="str">
        <f t="shared" si="28"/>
        <v xml:space="preserve"> </v>
      </c>
      <c r="R149" s="71" t="str">
        <f t="shared" si="29"/>
        <v xml:space="preserve"> </v>
      </c>
      <c r="S149" s="68" t="str">
        <f t="shared" si="30"/>
        <v xml:space="preserve"> </v>
      </c>
    </row>
    <row r="150" spans="1:19" x14ac:dyDescent="0.25">
      <c r="A150" s="10" t="str">
        <f>IF(COUNTRY_INFO!A150=0," ",COUNTRY_INFO!A150)</f>
        <v>Angola</v>
      </c>
      <c r="B150" s="10" t="str">
        <f>IF(COUNTRY_INFO!B150=0," ",COUNTRY_INFO!B150)</f>
        <v>UIGE</v>
      </c>
      <c r="C150" s="10" t="str">
        <f>IF(COUNTRY_INFO!C150=0," ",COUNTRY_INFO!C150)</f>
        <v>BUENGAS</v>
      </c>
      <c r="D150" s="11" t="str">
        <f>IF(OR(COUNTRY_INFO!$T$9:$T$1000="T1 (PZQ+ALB/MBD)",COUNTRY_INFO!$U$9:$U$1000="T1 (PZQ+ALB/MBD)"), "T1 (PZQ+ALB/MBD)", " ")</f>
        <v xml:space="preserve"> </v>
      </c>
      <c r="E150" s="64"/>
      <c r="F150" s="127"/>
      <c r="G150" s="67"/>
      <c r="H150" s="14"/>
      <c r="I150" s="74"/>
      <c r="J150" s="67"/>
      <c r="K150" s="11">
        <f t="shared" si="25"/>
        <v>0</v>
      </c>
      <c r="L150" s="67"/>
      <c r="M150" s="22"/>
      <c r="N150" s="72"/>
      <c r="O150" s="14">
        <f t="shared" si="26"/>
        <v>0</v>
      </c>
      <c r="P150" s="71" t="str">
        <f t="shared" si="27"/>
        <v xml:space="preserve"> </v>
      </c>
      <c r="Q150" s="68" t="str">
        <f t="shared" si="28"/>
        <v xml:space="preserve"> </v>
      </c>
      <c r="R150" s="71" t="str">
        <f t="shared" si="29"/>
        <v xml:space="preserve"> </v>
      </c>
      <c r="S150" s="68" t="str">
        <f t="shared" si="30"/>
        <v xml:space="preserve"> </v>
      </c>
    </row>
    <row r="151" spans="1:19" x14ac:dyDescent="0.25">
      <c r="A151" s="10" t="str">
        <f>IF(COUNTRY_INFO!A151=0," ",COUNTRY_INFO!A151)</f>
        <v>Angola</v>
      </c>
      <c r="B151" s="10" t="str">
        <f>IF(COUNTRY_INFO!B151=0," ",COUNTRY_INFO!B151)</f>
        <v>UIGE</v>
      </c>
      <c r="C151" s="10" t="str">
        <f>IF(COUNTRY_INFO!C151=0," ",COUNTRY_INFO!C151)</f>
        <v>BUNGO</v>
      </c>
      <c r="D151" s="11" t="str">
        <f>IF(OR(COUNTRY_INFO!$T$9:$T$1000="T1 (PZQ+ALB/MBD)",COUNTRY_INFO!$U$9:$U$1000="T1 (PZQ+ALB/MBD)"), "T1 (PZQ+ALB/MBD)", " ")</f>
        <v xml:space="preserve"> </v>
      </c>
      <c r="E151" s="64"/>
      <c r="F151" s="127"/>
      <c r="G151" s="67"/>
      <c r="H151" s="14"/>
      <c r="I151" s="74"/>
      <c r="J151" s="67"/>
      <c r="K151" s="11">
        <f t="shared" si="25"/>
        <v>0</v>
      </c>
      <c r="L151" s="67"/>
      <c r="M151" s="22"/>
      <c r="N151" s="72"/>
      <c r="O151" s="14">
        <f t="shared" si="26"/>
        <v>0</v>
      </c>
      <c r="P151" s="71" t="str">
        <f t="shared" si="27"/>
        <v xml:space="preserve"> </v>
      </c>
      <c r="Q151" s="68" t="str">
        <f t="shared" si="28"/>
        <v xml:space="preserve"> </v>
      </c>
      <c r="R151" s="71" t="str">
        <f t="shared" si="29"/>
        <v xml:space="preserve"> </v>
      </c>
      <c r="S151" s="68" t="str">
        <f t="shared" si="30"/>
        <v xml:space="preserve"> </v>
      </c>
    </row>
    <row r="152" spans="1:19" x14ac:dyDescent="0.25">
      <c r="A152" s="10" t="str">
        <f>IF(COUNTRY_INFO!A152=0," ",COUNTRY_INFO!A152)</f>
        <v>Angola</v>
      </c>
      <c r="B152" s="10" t="str">
        <f>IF(COUNTRY_INFO!B152=0," ",COUNTRY_INFO!B152)</f>
        <v>UIGE</v>
      </c>
      <c r="C152" s="10" t="str">
        <f>IF(COUNTRY_INFO!C152=0," ",COUNTRY_INFO!C152)</f>
        <v>CANGOLA</v>
      </c>
      <c r="D152" s="11" t="str">
        <f>IF(OR(COUNTRY_INFO!$T$9:$T$1000="T1 (PZQ+ALB/MBD)",COUNTRY_INFO!$U$9:$U$1000="T1 (PZQ+ALB/MBD)"), "T1 (PZQ+ALB/MBD)", " ")</f>
        <v xml:space="preserve"> </v>
      </c>
      <c r="E152" s="64"/>
      <c r="F152" s="127"/>
      <c r="G152" s="67"/>
      <c r="H152" s="14"/>
      <c r="I152" s="74"/>
      <c r="J152" s="67"/>
      <c r="K152" s="11">
        <f t="shared" si="25"/>
        <v>0</v>
      </c>
      <c r="L152" s="67"/>
      <c r="M152" s="22"/>
      <c r="N152" s="72"/>
      <c r="O152" s="14">
        <f t="shared" si="26"/>
        <v>0</v>
      </c>
      <c r="P152" s="71" t="str">
        <f t="shared" si="27"/>
        <v xml:space="preserve"> </v>
      </c>
      <c r="Q152" s="68" t="str">
        <f t="shared" si="28"/>
        <v xml:space="preserve"> </v>
      </c>
      <c r="R152" s="71" t="str">
        <f t="shared" si="29"/>
        <v xml:space="preserve"> </v>
      </c>
      <c r="S152" s="68" t="str">
        <f t="shared" si="30"/>
        <v xml:space="preserve"> </v>
      </c>
    </row>
    <row r="153" spans="1:19" x14ac:dyDescent="0.25">
      <c r="A153" s="10" t="str">
        <f>IF(COUNTRY_INFO!A153=0," ",COUNTRY_INFO!A153)</f>
        <v>Angola</v>
      </c>
      <c r="B153" s="10" t="str">
        <f>IF(COUNTRY_INFO!B153=0," ",COUNTRY_INFO!B153)</f>
        <v>UIGE</v>
      </c>
      <c r="C153" s="10" t="str">
        <f>IF(COUNTRY_INFO!C153=0," ",COUNTRY_INFO!C153)</f>
        <v>DAMBA</v>
      </c>
      <c r="D153" s="11" t="str">
        <f>IF(OR(COUNTRY_INFO!$T$9:$T$1000="T1 (PZQ+ALB/MBD)",COUNTRY_INFO!$U$9:$U$1000="T1 (PZQ+ALB/MBD)"), "T1 (PZQ+ALB/MBD)", " ")</f>
        <v xml:space="preserve"> </v>
      </c>
      <c r="E153" s="64"/>
      <c r="F153" s="127"/>
      <c r="G153" s="67"/>
      <c r="H153" s="14"/>
      <c r="I153" s="74"/>
      <c r="J153" s="67"/>
      <c r="K153" s="11">
        <f t="shared" si="25"/>
        <v>0</v>
      </c>
      <c r="L153" s="67"/>
      <c r="M153" s="22"/>
      <c r="N153" s="72"/>
      <c r="O153" s="14">
        <f t="shared" si="26"/>
        <v>0</v>
      </c>
      <c r="P153" s="71" t="str">
        <f t="shared" si="27"/>
        <v xml:space="preserve"> </v>
      </c>
      <c r="Q153" s="68" t="str">
        <f t="shared" si="28"/>
        <v xml:space="preserve"> </v>
      </c>
      <c r="R153" s="71" t="str">
        <f t="shared" si="29"/>
        <v xml:space="preserve"> </v>
      </c>
      <c r="S153" s="68" t="str">
        <f t="shared" si="30"/>
        <v xml:space="preserve"> </v>
      </c>
    </row>
    <row r="154" spans="1:19" x14ac:dyDescent="0.25">
      <c r="A154" s="10" t="str">
        <f>IF(COUNTRY_INFO!A154=0," ",COUNTRY_INFO!A154)</f>
        <v>Angola</v>
      </c>
      <c r="B154" s="10" t="str">
        <f>IF(COUNTRY_INFO!B154=0," ",COUNTRY_INFO!B154)</f>
        <v>UIGE</v>
      </c>
      <c r="C154" s="10" t="str">
        <f>IF(COUNTRY_INFO!C154=0," ",COUNTRY_INFO!C154)</f>
        <v>MAQUELA DO ZOMBO</v>
      </c>
      <c r="D154" s="11" t="str">
        <f>IF(OR(COUNTRY_INFO!$T$9:$T$1000="T1 (PZQ+ALB/MBD)",COUNTRY_INFO!$U$9:$U$1000="T1 (PZQ+ALB/MBD)"), "T1 (PZQ+ALB/MBD)", " ")</f>
        <v xml:space="preserve"> </v>
      </c>
      <c r="E154" s="64"/>
      <c r="F154" s="127"/>
      <c r="G154" s="67"/>
      <c r="H154" s="14"/>
      <c r="I154" s="74"/>
      <c r="J154" s="67"/>
      <c r="K154" s="11">
        <f t="shared" si="25"/>
        <v>0</v>
      </c>
      <c r="L154" s="67"/>
      <c r="M154" s="22"/>
      <c r="N154" s="72"/>
      <c r="O154" s="14">
        <f t="shared" si="26"/>
        <v>0</v>
      </c>
      <c r="P154" s="71" t="str">
        <f t="shared" si="27"/>
        <v xml:space="preserve"> </v>
      </c>
      <c r="Q154" s="68" t="str">
        <f t="shared" si="28"/>
        <v xml:space="preserve"> </v>
      </c>
      <c r="R154" s="71" t="str">
        <f t="shared" si="29"/>
        <v xml:space="preserve"> </v>
      </c>
      <c r="S154" s="68" t="str">
        <f t="shared" si="30"/>
        <v xml:space="preserve"> </v>
      </c>
    </row>
    <row r="155" spans="1:19" x14ac:dyDescent="0.25">
      <c r="A155" s="10" t="str">
        <f>IF(COUNTRY_INFO!A155=0," ",COUNTRY_INFO!A155)</f>
        <v>Angola</v>
      </c>
      <c r="B155" s="10" t="str">
        <f>IF(COUNTRY_INFO!B155=0," ",COUNTRY_INFO!B155)</f>
        <v>UIGE</v>
      </c>
      <c r="C155" s="10" t="str">
        <f>IF(COUNTRY_INFO!C155=0," ",COUNTRY_INFO!C155)</f>
        <v>MILUNGA</v>
      </c>
      <c r="D155" s="11" t="str">
        <f>IF(OR(COUNTRY_INFO!$T$9:$T$1000="T1 (PZQ+ALB/MBD)",COUNTRY_INFO!$U$9:$U$1000="T1 (PZQ+ALB/MBD)"), "T1 (PZQ+ALB/MBD)", " ")</f>
        <v xml:space="preserve"> </v>
      </c>
      <c r="E155" s="64"/>
      <c r="F155" s="127"/>
      <c r="G155" s="67"/>
      <c r="H155" s="14"/>
      <c r="I155" s="74"/>
      <c r="J155" s="67"/>
      <c r="K155" s="11">
        <f t="shared" si="25"/>
        <v>0</v>
      </c>
      <c r="L155" s="67"/>
      <c r="M155" s="22"/>
      <c r="N155" s="72"/>
      <c r="O155" s="14">
        <f t="shared" si="26"/>
        <v>0</v>
      </c>
      <c r="P155" s="71" t="str">
        <f t="shared" si="27"/>
        <v xml:space="preserve"> </v>
      </c>
      <c r="Q155" s="68" t="str">
        <f t="shared" si="28"/>
        <v xml:space="preserve"> </v>
      </c>
      <c r="R155" s="71" t="str">
        <f t="shared" si="29"/>
        <v xml:space="preserve"> </v>
      </c>
      <c r="S155" s="68" t="str">
        <f t="shared" si="30"/>
        <v xml:space="preserve"> </v>
      </c>
    </row>
    <row r="156" spans="1:19" x14ac:dyDescent="0.25">
      <c r="A156" s="10" t="str">
        <f>IF(COUNTRY_INFO!A156=0," ",COUNTRY_INFO!A156)</f>
        <v>Angola</v>
      </c>
      <c r="B156" s="10" t="str">
        <f>IF(COUNTRY_INFO!B156=0," ",COUNTRY_INFO!B156)</f>
        <v>UIGE</v>
      </c>
      <c r="C156" s="10" t="str">
        <f>IF(COUNTRY_INFO!C156=0," ",COUNTRY_INFO!C156)</f>
        <v>MUCABA</v>
      </c>
      <c r="D156" s="11" t="str">
        <f>IF(OR(COUNTRY_INFO!$T$9:$T$1000="T1 (PZQ+ALB/MBD)",COUNTRY_INFO!$U$9:$U$1000="T1 (PZQ+ALB/MBD)"), "T1 (PZQ+ALB/MBD)", " ")</f>
        <v xml:space="preserve"> </v>
      </c>
      <c r="E156" s="64"/>
      <c r="F156" s="127"/>
      <c r="G156" s="67"/>
      <c r="H156" s="14"/>
      <c r="I156" s="74"/>
      <c r="J156" s="67"/>
      <c r="K156" s="11">
        <f t="shared" si="25"/>
        <v>0</v>
      </c>
      <c r="L156" s="67"/>
      <c r="M156" s="22"/>
      <c r="N156" s="72"/>
      <c r="O156" s="14">
        <f t="shared" si="26"/>
        <v>0</v>
      </c>
      <c r="P156" s="71" t="str">
        <f t="shared" si="27"/>
        <v xml:space="preserve"> </v>
      </c>
      <c r="Q156" s="68" t="str">
        <f t="shared" si="28"/>
        <v xml:space="preserve"> </v>
      </c>
      <c r="R156" s="71" t="str">
        <f t="shared" si="29"/>
        <v xml:space="preserve"> </v>
      </c>
      <c r="S156" s="68" t="str">
        <f t="shared" si="30"/>
        <v xml:space="preserve"> </v>
      </c>
    </row>
    <row r="157" spans="1:19" x14ac:dyDescent="0.25">
      <c r="A157" s="10" t="str">
        <f>IF(COUNTRY_INFO!A157=0," ",COUNTRY_INFO!A157)</f>
        <v>Angola</v>
      </c>
      <c r="B157" s="10" t="str">
        <f>IF(COUNTRY_INFO!B157=0," ",COUNTRY_INFO!B157)</f>
        <v>UIGE</v>
      </c>
      <c r="C157" s="10" t="str">
        <f>IF(COUNTRY_INFO!C157=0," ",COUNTRY_INFO!C157)</f>
        <v>NEGAGE</v>
      </c>
      <c r="D157" s="11" t="str">
        <f>IF(OR(COUNTRY_INFO!$T$9:$T$1000="T1 (PZQ+ALB/MBD)",COUNTRY_INFO!$U$9:$U$1000="T1 (PZQ+ALB/MBD)"), "T1 (PZQ+ALB/MBD)", " ")</f>
        <v xml:space="preserve"> </v>
      </c>
      <c r="E157" s="64"/>
      <c r="F157" s="127"/>
      <c r="G157" s="67"/>
      <c r="H157" s="14"/>
      <c r="I157" s="74"/>
      <c r="J157" s="67"/>
      <c r="K157" s="11">
        <f t="shared" si="25"/>
        <v>0</v>
      </c>
      <c r="L157" s="67"/>
      <c r="M157" s="22"/>
      <c r="N157" s="72"/>
      <c r="O157" s="14">
        <f t="shared" si="26"/>
        <v>0</v>
      </c>
      <c r="P157" s="71" t="str">
        <f t="shared" si="27"/>
        <v xml:space="preserve"> </v>
      </c>
      <c r="Q157" s="68" t="str">
        <f t="shared" si="28"/>
        <v xml:space="preserve"> </v>
      </c>
      <c r="R157" s="71" t="str">
        <f t="shared" si="29"/>
        <v xml:space="preserve"> </v>
      </c>
      <c r="S157" s="68" t="str">
        <f t="shared" si="30"/>
        <v xml:space="preserve"> </v>
      </c>
    </row>
    <row r="158" spans="1:19" x14ac:dyDescent="0.25">
      <c r="A158" s="10" t="str">
        <f>IF(COUNTRY_INFO!A158=0," ",COUNTRY_INFO!A158)</f>
        <v>Angola</v>
      </c>
      <c r="B158" s="10" t="str">
        <f>IF(COUNTRY_INFO!B158=0," ",COUNTRY_INFO!B158)</f>
        <v>UIGE</v>
      </c>
      <c r="C158" s="10" t="str">
        <f>IF(COUNTRY_INFO!C158=0," ",COUNTRY_INFO!C158)</f>
        <v>PURI</v>
      </c>
      <c r="D158" s="11" t="str">
        <f>IF(OR(COUNTRY_INFO!$T$9:$T$1000="T1 (PZQ+ALB/MBD)",COUNTRY_INFO!$U$9:$U$1000="T1 (PZQ+ALB/MBD)"), "T1 (PZQ+ALB/MBD)", " ")</f>
        <v xml:space="preserve"> </v>
      </c>
      <c r="E158" s="64"/>
      <c r="F158" s="127"/>
      <c r="G158" s="67"/>
      <c r="H158" s="14"/>
      <c r="I158" s="74"/>
      <c r="J158" s="67"/>
      <c r="K158" s="11">
        <f t="shared" si="25"/>
        <v>0</v>
      </c>
      <c r="L158" s="67"/>
      <c r="M158" s="22"/>
      <c r="N158" s="72"/>
      <c r="O158" s="14">
        <f t="shared" si="26"/>
        <v>0</v>
      </c>
      <c r="P158" s="71" t="str">
        <f t="shared" si="27"/>
        <v xml:space="preserve"> </v>
      </c>
      <c r="Q158" s="68" t="str">
        <f t="shared" si="28"/>
        <v xml:space="preserve"> </v>
      </c>
      <c r="R158" s="71" t="str">
        <f t="shared" si="29"/>
        <v xml:space="preserve"> </v>
      </c>
      <c r="S158" s="68" t="str">
        <f t="shared" si="30"/>
        <v xml:space="preserve"> </v>
      </c>
    </row>
    <row r="159" spans="1:19" x14ac:dyDescent="0.25">
      <c r="A159" s="10" t="str">
        <f>IF(COUNTRY_INFO!A159=0," ",COUNTRY_INFO!A159)</f>
        <v>Angola</v>
      </c>
      <c r="B159" s="10" t="str">
        <f>IF(COUNTRY_INFO!B159=0," ",COUNTRY_INFO!B159)</f>
        <v>UIGE</v>
      </c>
      <c r="C159" s="10" t="str">
        <f>IF(COUNTRY_INFO!C159=0," ",COUNTRY_INFO!C159)</f>
        <v>QUIMBELE</v>
      </c>
      <c r="D159" s="11" t="str">
        <f>IF(OR(COUNTRY_INFO!$T$9:$T$1000="T1 (PZQ+ALB/MBD)",COUNTRY_INFO!$U$9:$U$1000="T1 (PZQ+ALB/MBD)"), "T1 (PZQ+ALB/MBD)", " ")</f>
        <v xml:space="preserve"> </v>
      </c>
      <c r="E159" s="64"/>
      <c r="F159" s="127"/>
      <c r="G159" s="67"/>
      <c r="H159" s="14"/>
      <c r="I159" s="74"/>
      <c r="J159" s="67"/>
      <c r="K159" s="11">
        <f t="shared" si="25"/>
        <v>0</v>
      </c>
      <c r="L159" s="67"/>
      <c r="M159" s="22"/>
      <c r="N159" s="72"/>
      <c r="O159" s="14">
        <f t="shared" si="26"/>
        <v>0</v>
      </c>
      <c r="P159" s="71" t="str">
        <f t="shared" si="27"/>
        <v xml:space="preserve"> </v>
      </c>
      <c r="Q159" s="68" t="str">
        <f t="shared" si="28"/>
        <v xml:space="preserve"> </v>
      </c>
      <c r="R159" s="71" t="str">
        <f t="shared" si="29"/>
        <v xml:space="preserve"> </v>
      </c>
      <c r="S159" s="68" t="str">
        <f t="shared" si="30"/>
        <v xml:space="preserve"> </v>
      </c>
    </row>
    <row r="160" spans="1:19" x14ac:dyDescent="0.25">
      <c r="A160" s="10" t="str">
        <f>IF(COUNTRY_INFO!A160=0," ",COUNTRY_INFO!A160)</f>
        <v>Angola</v>
      </c>
      <c r="B160" s="10" t="str">
        <f>IF(COUNTRY_INFO!B160=0," ",COUNTRY_INFO!B160)</f>
        <v>UIGE</v>
      </c>
      <c r="C160" s="10" t="str">
        <f>IF(COUNTRY_INFO!C160=0," ",COUNTRY_INFO!C160)</f>
        <v>QUITEXE</v>
      </c>
      <c r="D160" s="11" t="str">
        <f>IF(OR(COUNTRY_INFO!$T$9:$T$1000="T1 (PZQ+ALB/MBD)",COUNTRY_INFO!$U$9:$U$1000="T1 (PZQ+ALB/MBD)"), "T1 (PZQ+ALB/MBD)", " ")</f>
        <v xml:space="preserve"> </v>
      </c>
      <c r="E160" s="64"/>
      <c r="F160" s="127"/>
      <c r="G160" s="67"/>
      <c r="H160" s="14"/>
      <c r="I160" s="74"/>
      <c r="J160" s="67"/>
      <c r="K160" s="11">
        <f t="shared" si="25"/>
        <v>0</v>
      </c>
      <c r="L160" s="67"/>
      <c r="M160" s="22"/>
      <c r="N160" s="72"/>
      <c r="O160" s="14">
        <f t="shared" si="26"/>
        <v>0</v>
      </c>
      <c r="P160" s="71" t="str">
        <f t="shared" si="27"/>
        <v xml:space="preserve"> </v>
      </c>
      <c r="Q160" s="68" t="str">
        <f t="shared" si="28"/>
        <v xml:space="preserve"> </v>
      </c>
      <c r="R160" s="71" t="str">
        <f t="shared" si="29"/>
        <v xml:space="preserve"> </v>
      </c>
      <c r="S160" s="68" t="str">
        <f t="shared" si="30"/>
        <v xml:space="preserve"> </v>
      </c>
    </row>
    <row r="161" spans="1:19" x14ac:dyDescent="0.25">
      <c r="A161" s="10" t="str">
        <f>IF(COUNTRY_INFO!A161=0," ",COUNTRY_INFO!A161)</f>
        <v>Angola</v>
      </c>
      <c r="B161" s="10" t="str">
        <f>IF(COUNTRY_INFO!B161=0," ",COUNTRY_INFO!B161)</f>
        <v>UIGE</v>
      </c>
      <c r="C161" s="10" t="str">
        <f>IF(COUNTRY_INFO!C161=0," ",COUNTRY_INFO!C161)</f>
        <v>SANZA POMBO</v>
      </c>
      <c r="D161" s="11" t="str">
        <f>IF(OR(COUNTRY_INFO!$T$9:$T$1000="T1 (PZQ+ALB/MBD)",COUNTRY_INFO!$U$9:$U$1000="T1 (PZQ+ALB/MBD)"), "T1 (PZQ+ALB/MBD)", " ")</f>
        <v xml:space="preserve"> </v>
      </c>
      <c r="E161" s="64"/>
      <c r="F161" s="127"/>
      <c r="G161" s="67"/>
      <c r="H161" s="14"/>
      <c r="I161" s="74"/>
      <c r="J161" s="67"/>
      <c r="K161" s="11">
        <f t="shared" si="25"/>
        <v>0</v>
      </c>
      <c r="L161" s="67"/>
      <c r="M161" s="22"/>
      <c r="N161" s="72"/>
      <c r="O161" s="14">
        <f t="shared" si="26"/>
        <v>0</v>
      </c>
      <c r="P161" s="71" t="str">
        <f t="shared" si="27"/>
        <v xml:space="preserve"> </v>
      </c>
      <c r="Q161" s="68" t="str">
        <f t="shared" si="28"/>
        <v xml:space="preserve"> </v>
      </c>
      <c r="R161" s="71" t="str">
        <f t="shared" si="29"/>
        <v xml:space="preserve"> </v>
      </c>
      <c r="S161" s="68" t="str">
        <f t="shared" si="30"/>
        <v xml:space="preserve"> </v>
      </c>
    </row>
    <row r="162" spans="1:19" x14ac:dyDescent="0.25">
      <c r="A162" s="10" t="str">
        <f>IF(COUNTRY_INFO!A162=0," ",COUNTRY_INFO!A162)</f>
        <v>Angola</v>
      </c>
      <c r="B162" s="10" t="str">
        <f>IF(COUNTRY_INFO!B162=0," ",COUNTRY_INFO!B162)</f>
        <v>UIGE</v>
      </c>
      <c r="C162" s="10" t="str">
        <f>IF(COUNTRY_INFO!C162=0," ",COUNTRY_INFO!C162)</f>
        <v>SONGO</v>
      </c>
      <c r="D162" s="11" t="str">
        <f>IF(OR(COUNTRY_INFO!$T$9:$T$1000="T1 (PZQ+ALB/MBD)",COUNTRY_INFO!$U$9:$U$1000="T1 (PZQ+ALB/MBD)"), "T1 (PZQ+ALB/MBD)", " ")</f>
        <v xml:space="preserve"> </v>
      </c>
      <c r="E162" s="64"/>
      <c r="F162" s="127"/>
      <c r="G162" s="67"/>
      <c r="H162" s="14"/>
      <c r="I162" s="74"/>
      <c r="J162" s="67"/>
      <c r="K162" s="11">
        <f t="shared" si="25"/>
        <v>0</v>
      </c>
      <c r="L162" s="67"/>
      <c r="M162" s="22"/>
      <c r="N162" s="72"/>
      <c r="O162" s="14">
        <f t="shared" si="26"/>
        <v>0</v>
      </c>
      <c r="P162" s="71" t="str">
        <f t="shared" si="27"/>
        <v xml:space="preserve"> </v>
      </c>
      <c r="Q162" s="68" t="str">
        <f t="shared" si="28"/>
        <v xml:space="preserve"> </v>
      </c>
      <c r="R162" s="71" t="str">
        <f t="shared" si="29"/>
        <v xml:space="preserve"> </v>
      </c>
      <c r="S162" s="68" t="str">
        <f t="shared" si="30"/>
        <v xml:space="preserve"> </v>
      </c>
    </row>
    <row r="163" spans="1:19" x14ac:dyDescent="0.25">
      <c r="A163" s="10" t="str">
        <f>IF(COUNTRY_INFO!A163=0," ",COUNTRY_INFO!A163)</f>
        <v>Angola</v>
      </c>
      <c r="B163" s="10" t="str">
        <f>IF(COUNTRY_INFO!B163=0," ",COUNTRY_INFO!B163)</f>
        <v>UIGE</v>
      </c>
      <c r="C163" s="10" t="str">
        <f>IF(COUNTRY_INFO!C163=0," ",COUNTRY_INFO!C163)</f>
        <v>UIGE</v>
      </c>
      <c r="D163" s="11" t="str">
        <f>IF(OR(COUNTRY_INFO!$T$9:$T$1000="T1 (PZQ+ALB/MBD)",COUNTRY_INFO!$U$9:$U$1000="T1 (PZQ+ALB/MBD)"), "T1 (PZQ+ALB/MBD)", " ")</f>
        <v xml:space="preserve"> </v>
      </c>
      <c r="E163" s="64"/>
      <c r="F163" s="127"/>
      <c r="G163" s="67"/>
      <c r="H163" s="14"/>
      <c r="I163" s="74"/>
      <c r="J163" s="67"/>
      <c r="K163" s="11">
        <f t="shared" si="25"/>
        <v>0</v>
      </c>
      <c r="L163" s="67"/>
      <c r="M163" s="22"/>
      <c r="N163" s="72"/>
      <c r="O163" s="14">
        <f t="shared" si="26"/>
        <v>0</v>
      </c>
      <c r="P163" s="71" t="str">
        <f t="shared" si="27"/>
        <v xml:space="preserve"> </v>
      </c>
      <c r="Q163" s="68" t="str">
        <f t="shared" si="28"/>
        <v xml:space="preserve"> </v>
      </c>
      <c r="R163" s="71" t="str">
        <f t="shared" si="29"/>
        <v xml:space="preserve"> </v>
      </c>
      <c r="S163" s="68" t="str">
        <f t="shared" si="30"/>
        <v xml:space="preserve"> </v>
      </c>
    </row>
    <row r="164" spans="1:19" x14ac:dyDescent="0.25">
      <c r="A164" s="10" t="str">
        <f>IF(COUNTRY_INFO!A164=0," ",COUNTRY_INFO!A164)</f>
        <v>Angola</v>
      </c>
      <c r="B164" s="10" t="str">
        <f>IF(COUNTRY_INFO!B164=0," ",COUNTRY_INFO!B164)</f>
        <v>ZAIRE</v>
      </c>
      <c r="C164" s="10" t="str">
        <f>IF(COUNTRY_INFO!C164=0," ",COUNTRY_INFO!C164)</f>
        <v>CUIMBA</v>
      </c>
      <c r="D164" s="11" t="str">
        <f>IF(OR(COUNTRY_INFO!$T$9:$T$1000="T1 (PZQ+ALB/MBD)",COUNTRY_INFO!$U$9:$U$1000="T1 (PZQ+ALB/MBD)"), "T1 (PZQ+ALB/MBD)", " ")</f>
        <v xml:space="preserve"> </v>
      </c>
      <c r="E164" s="64"/>
      <c r="F164" s="127"/>
      <c r="G164" s="67"/>
      <c r="H164" s="14"/>
      <c r="I164" s="74"/>
      <c r="J164" s="67"/>
      <c r="K164" s="11">
        <f t="shared" si="25"/>
        <v>0</v>
      </c>
      <c r="L164" s="67"/>
      <c r="M164" s="22"/>
      <c r="N164" s="72"/>
      <c r="O164" s="14">
        <f t="shared" si="26"/>
        <v>0</v>
      </c>
      <c r="P164" s="71" t="str">
        <f t="shared" si="27"/>
        <v xml:space="preserve"> </v>
      </c>
      <c r="Q164" s="68" t="str">
        <f t="shared" si="28"/>
        <v xml:space="preserve"> </v>
      </c>
      <c r="R164" s="71" t="str">
        <f t="shared" si="29"/>
        <v xml:space="preserve"> </v>
      </c>
      <c r="S164" s="68" t="str">
        <f t="shared" si="30"/>
        <v xml:space="preserve"> </v>
      </c>
    </row>
    <row r="165" spans="1:19" x14ac:dyDescent="0.25">
      <c r="A165" s="10" t="str">
        <f>IF(COUNTRY_INFO!A165=0," ",COUNTRY_INFO!A165)</f>
        <v>Angola</v>
      </c>
      <c r="B165" s="10" t="str">
        <f>IF(COUNTRY_INFO!B165=0," ",COUNTRY_INFO!B165)</f>
        <v>ZAIRE</v>
      </c>
      <c r="C165" s="10" t="str">
        <f>IF(COUNTRY_INFO!C165=0," ",COUNTRY_INFO!C165)</f>
        <v>MBANZA CONGO</v>
      </c>
      <c r="D165" s="11" t="str">
        <f>IF(OR(COUNTRY_INFO!$T$9:$T$1000="T1 (PZQ+ALB/MBD)",COUNTRY_INFO!$U$9:$U$1000="T1 (PZQ+ALB/MBD)"), "T1 (PZQ+ALB/MBD)", " ")</f>
        <v xml:space="preserve"> </v>
      </c>
      <c r="E165" s="64"/>
      <c r="F165" s="127"/>
      <c r="G165" s="67"/>
      <c r="H165" s="14"/>
      <c r="I165" s="74"/>
      <c r="J165" s="67"/>
      <c r="K165" s="11">
        <f t="shared" si="25"/>
        <v>0</v>
      </c>
      <c r="L165" s="67"/>
      <c r="M165" s="22"/>
      <c r="N165" s="72"/>
      <c r="O165" s="14">
        <f t="shared" si="26"/>
        <v>0</v>
      </c>
      <c r="P165" s="71" t="str">
        <f t="shared" si="27"/>
        <v xml:space="preserve"> </v>
      </c>
      <c r="Q165" s="68" t="str">
        <f t="shared" si="28"/>
        <v xml:space="preserve"> </v>
      </c>
      <c r="R165" s="71" t="str">
        <f t="shared" si="29"/>
        <v xml:space="preserve"> </v>
      </c>
      <c r="S165" s="68" t="str">
        <f t="shared" si="30"/>
        <v xml:space="preserve"> </v>
      </c>
    </row>
    <row r="166" spans="1:19" x14ac:dyDescent="0.25">
      <c r="A166" s="10" t="str">
        <f>IF(COUNTRY_INFO!A166=0," ",COUNTRY_INFO!A166)</f>
        <v>Angola</v>
      </c>
      <c r="B166" s="10" t="str">
        <f>IF(COUNTRY_INFO!B166=0," ",COUNTRY_INFO!B166)</f>
        <v>ZAIRE</v>
      </c>
      <c r="C166" s="10" t="str">
        <f>IF(COUNTRY_INFO!C166=0," ",COUNTRY_INFO!C166)</f>
        <v>NOQUI</v>
      </c>
      <c r="D166" s="11" t="str">
        <f>IF(OR(COUNTRY_INFO!$T$9:$T$1000="T1 (PZQ+ALB/MBD)",COUNTRY_INFO!$U$9:$U$1000="T1 (PZQ+ALB/MBD)"), "T1 (PZQ+ALB/MBD)", " ")</f>
        <v xml:space="preserve"> </v>
      </c>
      <c r="E166" s="64"/>
      <c r="F166" s="127"/>
      <c r="G166" s="67"/>
      <c r="H166" s="14"/>
      <c r="I166" s="74"/>
      <c r="J166" s="67"/>
      <c r="K166" s="11">
        <f t="shared" si="25"/>
        <v>0</v>
      </c>
      <c r="L166" s="67"/>
      <c r="M166" s="22"/>
      <c r="N166" s="72"/>
      <c r="O166" s="14">
        <f t="shared" si="26"/>
        <v>0</v>
      </c>
      <c r="P166" s="71" t="str">
        <f t="shared" si="27"/>
        <v xml:space="preserve"> </v>
      </c>
      <c r="Q166" s="68" t="str">
        <f t="shared" si="28"/>
        <v xml:space="preserve"> </v>
      </c>
      <c r="R166" s="71" t="str">
        <f t="shared" si="29"/>
        <v xml:space="preserve"> </v>
      </c>
      <c r="S166" s="68" t="str">
        <f t="shared" si="30"/>
        <v xml:space="preserve"> </v>
      </c>
    </row>
    <row r="167" spans="1:19" x14ac:dyDescent="0.25">
      <c r="A167" s="10" t="str">
        <f>IF(COUNTRY_INFO!A167=0," ",COUNTRY_INFO!A167)</f>
        <v>Angola</v>
      </c>
      <c r="B167" s="10" t="str">
        <f>IF(COUNTRY_INFO!B167=0," ",COUNTRY_INFO!B167)</f>
        <v>ZAIRE</v>
      </c>
      <c r="C167" s="10" t="str">
        <f>IF(COUNTRY_INFO!C167=0," ",COUNTRY_INFO!C167)</f>
        <v>NZETO</v>
      </c>
      <c r="D167" s="11" t="str">
        <f>IF(OR(COUNTRY_INFO!$T$9:$T$1000="T1 (PZQ+ALB/MBD)",COUNTRY_INFO!$U$9:$U$1000="T1 (PZQ+ALB/MBD)"), "T1 (PZQ+ALB/MBD)", " ")</f>
        <v xml:space="preserve"> </v>
      </c>
      <c r="E167" s="64"/>
      <c r="F167" s="127"/>
      <c r="G167" s="67"/>
      <c r="H167" s="14"/>
      <c r="I167" s="74"/>
      <c r="J167" s="67"/>
      <c r="K167" s="11">
        <f t="shared" si="25"/>
        <v>0</v>
      </c>
      <c r="L167" s="67"/>
      <c r="M167" s="22"/>
      <c r="N167" s="72"/>
      <c r="O167" s="14">
        <f t="shared" si="26"/>
        <v>0</v>
      </c>
      <c r="P167" s="71" t="str">
        <f t="shared" si="27"/>
        <v xml:space="preserve"> </v>
      </c>
      <c r="Q167" s="68" t="str">
        <f t="shared" si="28"/>
        <v xml:space="preserve"> </v>
      </c>
      <c r="R167" s="71" t="str">
        <f t="shared" si="29"/>
        <v xml:space="preserve"> </v>
      </c>
      <c r="S167" s="68" t="str">
        <f t="shared" si="30"/>
        <v xml:space="preserve"> </v>
      </c>
    </row>
    <row r="168" spans="1:19" x14ac:dyDescent="0.25">
      <c r="A168" s="10" t="str">
        <f>IF(COUNTRY_INFO!A168=0," ",COUNTRY_INFO!A168)</f>
        <v>Angola</v>
      </c>
      <c r="B168" s="10" t="str">
        <f>IF(COUNTRY_INFO!B168=0," ",COUNTRY_INFO!B168)</f>
        <v>ZAIRE</v>
      </c>
      <c r="C168" s="10" t="str">
        <f>IF(COUNTRY_INFO!C168=0," ",COUNTRY_INFO!C168)</f>
        <v>SOYO</v>
      </c>
      <c r="D168" s="11" t="str">
        <f>IF(OR(COUNTRY_INFO!$T$9:$T$1000="T1 (PZQ+ALB/MBD)",COUNTRY_INFO!$U$9:$U$1000="T1 (PZQ+ALB/MBD)"), "T1 (PZQ+ALB/MBD)", " ")</f>
        <v xml:space="preserve"> </v>
      </c>
      <c r="E168" s="64"/>
      <c r="F168" s="127"/>
      <c r="G168" s="67"/>
      <c r="H168" s="14"/>
      <c r="I168" s="74"/>
      <c r="J168" s="67"/>
      <c r="K168" s="11">
        <f t="shared" si="25"/>
        <v>0</v>
      </c>
      <c r="L168" s="67"/>
      <c r="M168" s="22"/>
      <c r="N168" s="72"/>
      <c r="O168" s="14">
        <f t="shared" si="26"/>
        <v>0</v>
      </c>
      <c r="P168" s="71" t="str">
        <f t="shared" si="27"/>
        <v xml:space="preserve"> </v>
      </c>
      <c r="Q168" s="68" t="str">
        <f t="shared" si="28"/>
        <v xml:space="preserve"> </v>
      </c>
      <c r="R168" s="71" t="str">
        <f t="shared" si="29"/>
        <v xml:space="preserve"> </v>
      </c>
      <c r="S168" s="68" t="str">
        <f t="shared" si="30"/>
        <v xml:space="preserve"> </v>
      </c>
    </row>
    <row r="169" spans="1:19" x14ac:dyDescent="0.25">
      <c r="A169" s="10" t="str">
        <f>IF(COUNTRY_INFO!A169=0," ",COUNTRY_INFO!A169)</f>
        <v>Angola</v>
      </c>
      <c r="B169" s="10" t="str">
        <f>IF(COUNTRY_INFO!B169=0," ",COUNTRY_INFO!B169)</f>
        <v>ZAIRE</v>
      </c>
      <c r="C169" s="10" t="str">
        <f>IF(COUNTRY_INFO!C169=0," ",COUNTRY_INFO!C169)</f>
        <v>TOMBOCO</v>
      </c>
      <c r="D169" s="11" t="str">
        <f>IF(OR(COUNTRY_INFO!$T$9:$T$1000="T1 (PZQ+ALB/MBD)",COUNTRY_INFO!$U$9:$U$1000="T1 (PZQ+ALB/MBD)"), "T1 (PZQ+ALB/MBD)", " ")</f>
        <v xml:space="preserve"> </v>
      </c>
      <c r="E169" s="64"/>
      <c r="F169" s="127"/>
      <c r="G169" s="67"/>
      <c r="H169" s="14"/>
      <c r="I169" s="74"/>
      <c r="J169" s="67"/>
      <c r="K169" s="11">
        <f t="shared" ref="K169" si="31">MAX(H169:I169)+G169+J169</f>
        <v>0</v>
      </c>
      <c r="L169" s="67"/>
      <c r="M169" s="22"/>
      <c r="N169" s="72"/>
      <c r="O169" s="14">
        <f t="shared" ref="O169" si="32">SUM(L169:N169)</f>
        <v>0</v>
      </c>
      <c r="P169" s="71" t="str">
        <f t="shared" si="27"/>
        <v xml:space="preserve"> </v>
      </c>
      <c r="Q169" s="68" t="str">
        <f t="shared" si="28"/>
        <v xml:space="preserve"> </v>
      </c>
      <c r="R169" s="71" t="str">
        <f t="shared" si="29"/>
        <v xml:space="preserve"> </v>
      </c>
      <c r="S169" s="68" t="str">
        <f t="shared" si="30"/>
        <v xml:space="preserve"> </v>
      </c>
    </row>
    <row r="170" spans="1:19" x14ac:dyDescent="0.25">
      <c r="A170"/>
      <c r="B170"/>
      <c r="C170"/>
      <c r="D170"/>
      <c r="E170"/>
      <c r="F170"/>
      <c r="G170"/>
      <c r="H170"/>
      <c r="I170"/>
      <c r="J170"/>
      <c r="K170"/>
      <c r="L170"/>
      <c r="M170"/>
      <c r="N170"/>
      <c r="O170"/>
      <c r="P170"/>
      <c r="Q170"/>
      <c r="R170"/>
      <c r="S170"/>
    </row>
    <row r="171" spans="1:19" x14ac:dyDescent="0.25">
      <c r="A171"/>
      <c r="B171"/>
      <c r="C171"/>
      <c r="D171"/>
      <c r="E171"/>
      <c r="F171"/>
      <c r="G171"/>
      <c r="H171"/>
      <c r="I171"/>
      <c r="J171"/>
      <c r="K171"/>
      <c r="L171"/>
      <c r="M171"/>
      <c r="N171"/>
      <c r="O171"/>
      <c r="P171"/>
      <c r="Q171"/>
      <c r="R171"/>
      <c r="S171"/>
    </row>
    <row r="172" spans="1:19" x14ac:dyDescent="0.25">
      <c r="A172"/>
      <c r="B172"/>
      <c r="C172"/>
      <c r="D172"/>
      <c r="E172"/>
      <c r="F172"/>
      <c r="G172"/>
      <c r="H172"/>
      <c r="I172"/>
      <c r="J172"/>
      <c r="K172"/>
      <c r="L172"/>
      <c r="M172"/>
      <c r="N172"/>
      <c r="O172"/>
      <c r="P172"/>
      <c r="Q172"/>
      <c r="R172"/>
      <c r="S172"/>
    </row>
    <row r="173" spans="1:19" x14ac:dyDescent="0.25">
      <c r="A173"/>
      <c r="B173"/>
      <c r="C173"/>
      <c r="D173"/>
      <c r="E173"/>
      <c r="F173"/>
      <c r="G173"/>
      <c r="H173"/>
      <c r="I173"/>
      <c r="J173"/>
      <c r="K173"/>
      <c r="L173"/>
      <c r="M173"/>
      <c r="N173"/>
      <c r="O173"/>
      <c r="P173"/>
      <c r="Q173"/>
      <c r="R173"/>
      <c r="S173"/>
    </row>
    <row r="174" spans="1:19" x14ac:dyDescent="0.25">
      <c r="A174"/>
      <c r="B174"/>
      <c r="C174"/>
      <c r="D174"/>
      <c r="E174"/>
      <c r="F174"/>
      <c r="G174"/>
      <c r="H174"/>
      <c r="I174"/>
      <c r="J174"/>
      <c r="K174"/>
      <c r="L174"/>
      <c r="M174"/>
      <c r="N174"/>
      <c r="O174"/>
      <c r="P174"/>
      <c r="Q174"/>
      <c r="R174"/>
      <c r="S174"/>
    </row>
    <row r="175" spans="1:19" x14ac:dyDescent="0.25">
      <c r="A175"/>
      <c r="B175"/>
      <c r="C175"/>
      <c r="D175"/>
      <c r="E175"/>
      <c r="F175"/>
      <c r="G175"/>
      <c r="H175"/>
      <c r="I175"/>
      <c r="J175"/>
      <c r="K175"/>
      <c r="L175"/>
      <c r="M175"/>
      <c r="N175"/>
      <c r="O175"/>
      <c r="P175"/>
      <c r="Q175"/>
      <c r="R175"/>
      <c r="S175"/>
    </row>
    <row r="176" spans="1:19" x14ac:dyDescent="0.25">
      <c r="A176"/>
      <c r="B176"/>
      <c r="C176"/>
      <c r="D176"/>
      <c r="E176"/>
      <c r="F176"/>
      <c r="G176"/>
      <c r="H176"/>
      <c r="I176"/>
      <c r="J176"/>
      <c r="K176"/>
      <c r="L176"/>
      <c r="M176"/>
      <c r="N176"/>
      <c r="O176"/>
      <c r="P176"/>
      <c r="Q176"/>
      <c r="R176"/>
      <c r="S176"/>
    </row>
    <row r="177" spans="1:19" x14ac:dyDescent="0.25">
      <c r="A177"/>
      <c r="B177"/>
      <c r="C177"/>
      <c r="D177"/>
      <c r="E177"/>
      <c r="F177"/>
      <c r="G177"/>
      <c r="H177"/>
      <c r="I177"/>
      <c r="J177"/>
      <c r="K177"/>
      <c r="L177"/>
      <c r="M177"/>
      <c r="N177"/>
      <c r="O177"/>
      <c r="P177"/>
      <c r="Q177"/>
      <c r="R177"/>
      <c r="S177"/>
    </row>
    <row r="178" spans="1:19" x14ac:dyDescent="0.25">
      <c r="A178"/>
      <c r="B178"/>
      <c r="C178"/>
      <c r="D178"/>
      <c r="E178"/>
      <c r="F178"/>
      <c r="G178"/>
      <c r="H178"/>
      <c r="I178"/>
      <c r="J178"/>
      <c r="K178"/>
      <c r="L178"/>
      <c r="M178"/>
      <c r="N178"/>
      <c r="O178"/>
      <c r="P178"/>
      <c r="Q178"/>
      <c r="R178"/>
      <c r="S178"/>
    </row>
    <row r="179" spans="1:19" x14ac:dyDescent="0.25">
      <c r="A179"/>
      <c r="B179"/>
      <c r="C179"/>
      <c r="D179"/>
      <c r="E179"/>
      <c r="F179"/>
      <c r="G179"/>
      <c r="H179"/>
      <c r="I179"/>
      <c r="J179"/>
      <c r="K179"/>
      <c r="L179"/>
      <c r="M179"/>
      <c r="N179"/>
      <c r="O179"/>
      <c r="P179"/>
      <c r="Q179"/>
      <c r="R179"/>
      <c r="S179"/>
    </row>
    <row r="180" spans="1:19" x14ac:dyDescent="0.25">
      <c r="A180"/>
      <c r="B180"/>
      <c r="C180"/>
      <c r="D180"/>
      <c r="E180"/>
      <c r="F180"/>
      <c r="G180"/>
      <c r="H180"/>
      <c r="I180"/>
      <c r="J180"/>
      <c r="K180"/>
      <c r="L180"/>
      <c r="M180"/>
      <c r="N180"/>
      <c r="O180"/>
      <c r="P180"/>
      <c r="Q180"/>
      <c r="R180"/>
      <c r="S180"/>
    </row>
    <row r="181" spans="1:19" x14ac:dyDescent="0.25">
      <c r="A181"/>
      <c r="B181"/>
      <c r="C181"/>
      <c r="D181"/>
      <c r="E181"/>
      <c r="F181"/>
      <c r="G181"/>
      <c r="H181"/>
      <c r="I181"/>
      <c r="J181"/>
      <c r="K181"/>
      <c r="L181"/>
      <c r="M181"/>
      <c r="N181"/>
      <c r="O181"/>
      <c r="P181"/>
      <c r="Q181"/>
      <c r="R181"/>
      <c r="S181"/>
    </row>
    <row r="182" spans="1:19" x14ac:dyDescent="0.25">
      <c r="A182"/>
      <c r="B182"/>
      <c r="C182"/>
      <c r="D182"/>
      <c r="E182"/>
      <c r="F182"/>
      <c r="G182"/>
      <c r="H182"/>
      <c r="I182"/>
      <c r="J182"/>
      <c r="K182"/>
      <c r="L182"/>
      <c r="M182"/>
      <c r="N182"/>
      <c r="O182"/>
      <c r="P182"/>
      <c r="Q182"/>
      <c r="R182"/>
      <c r="S182"/>
    </row>
    <row r="183" spans="1:19" x14ac:dyDescent="0.25">
      <c r="A183"/>
      <c r="B183"/>
      <c r="C183"/>
      <c r="D183"/>
      <c r="E183"/>
      <c r="F183"/>
      <c r="G183"/>
      <c r="H183"/>
      <c r="I183"/>
      <c r="J183"/>
      <c r="K183"/>
      <c r="L183"/>
      <c r="M183"/>
      <c r="N183"/>
      <c r="O183"/>
      <c r="P183"/>
      <c r="Q183"/>
      <c r="R183"/>
      <c r="S183"/>
    </row>
    <row r="184" spans="1:19" x14ac:dyDescent="0.25">
      <c r="A184"/>
      <c r="B184"/>
      <c r="C184"/>
      <c r="D184"/>
      <c r="E184"/>
      <c r="F184"/>
      <c r="G184"/>
      <c r="H184"/>
      <c r="I184"/>
      <c r="J184"/>
      <c r="K184"/>
      <c r="L184"/>
      <c r="M184"/>
      <c r="N184"/>
      <c r="O184"/>
      <c r="P184"/>
      <c r="Q184"/>
      <c r="R184"/>
      <c r="S184"/>
    </row>
    <row r="185" spans="1:19" x14ac:dyDescent="0.25">
      <c r="A185"/>
      <c r="B185"/>
      <c r="C185"/>
      <c r="D185"/>
      <c r="E185"/>
      <c r="F185"/>
      <c r="G185"/>
      <c r="H185"/>
      <c r="I185"/>
      <c r="J185"/>
      <c r="K185"/>
      <c r="L185"/>
      <c r="M185"/>
      <c r="N185"/>
      <c r="O185"/>
      <c r="P185"/>
      <c r="Q185"/>
      <c r="R185"/>
      <c r="S185"/>
    </row>
    <row r="186" spans="1:19" x14ac:dyDescent="0.25">
      <c r="A186"/>
      <c r="B186"/>
      <c r="C186"/>
      <c r="D186"/>
      <c r="E186"/>
      <c r="F186"/>
      <c r="G186"/>
      <c r="H186"/>
      <c r="I186"/>
      <c r="J186"/>
      <c r="K186"/>
      <c r="L186"/>
      <c r="M186"/>
      <c r="N186"/>
      <c r="O186"/>
      <c r="P186"/>
      <c r="Q186"/>
      <c r="R186"/>
      <c r="S186"/>
    </row>
    <row r="187" spans="1:19" x14ac:dyDescent="0.25">
      <c r="A187"/>
      <c r="B187"/>
      <c r="C187"/>
      <c r="D187"/>
      <c r="E187"/>
      <c r="F187"/>
      <c r="G187"/>
      <c r="H187"/>
      <c r="I187"/>
      <c r="J187"/>
      <c r="K187"/>
      <c r="L187"/>
      <c r="M187"/>
      <c r="N187"/>
      <c r="O187"/>
      <c r="P187"/>
      <c r="Q187"/>
      <c r="R187"/>
      <c r="S187"/>
    </row>
    <row r="188" spans="1:19" x14ac:dyDescent="0.25">
      <c r="A188"/>
      <c r="B188"/>
      <c r="C188"/>
      <c r="D188"/>
      <c r="E188"/>
      <c r="F188"/>
      <c r="G188"/>
      <c r="H188"/>
      <c r="I188"/>
      <c r="J188"/>
      <c r="K188"/>
      <c r="L188"/>
      <c r="M188"/>
      <c r="N188"/>
      <c r="O188"/>
      <c r="P188"/>
      <c r="Q188"/>
      <c r="R188"/>
      <c r="S188"/>
    </row>
    <row r="189" spans="1:19" x14ac:dyDescent="0.25">
      <c r="A189"/>
      <c r="B189"/>
      <c r="C189"/>
      <c r="D189"/>
      <c r="E189"/>
      <c r="F189"/>
      <c r="G189"/>
      <c r="H189"/>
      <c r="I189"/>
      <c r="J189"/>
      <c r="K189"/>
      <c r="L189"/>
      <c r="M189"/>
      <c r="N189"/>
      <c r="O189"/>
      <c r="P189"/>
      <c r="Q189"/>
      <c r="R189"/>
      <c r="S189"/>
    </row>
    <row r="190" spans="1:19" x14ac:dyDescent="0.25">
      <c r="A190"/>
      <c r="B190"/>
      <c r="C190"/>
      <c r="D190"/>
      <c r="E190"/>
      <c r="F190"/>
      <c r="G190"/>
      <c r="H190"/>
      <c r="I190"/>
      <c r="J190"/>
      <c r="K190"/>
      <c r="L190"/>
      <c r="M190"/>
      <c r="N190"/>
      <c r="O190"/>
      <c r="P190"/>
      <c r="Q190"/>
      <c r="R190"/>
      <c r="S190"/>
    </row>
    <row r="191" spans="1:19" x14ac:dyDescent="0.25">
      <c r="A191"/>
      <c r="B191"/>
      <c r="C191"/>
      <c r="D191"/>
      <c r="E191"/>
      <c r="F191"/>
      <c r="G191"/>
      <c r="H191"/>
      <c r="I191"/>
      <c r="J191"/>
      <c r="K191"/>
      <c r="L191"/>
      <c r="M191"/>
      <c r="N191"/>
      <c r="O191"/>
      <c r="P191"/>
      <c r="Q191"/>
      <c r="R191"/>
      <c r="S191"/>
    </row>
    <row r="192" spans="1:19" x14ac:dyDescent="0.25">
      <c r="A192"/>
      <c r="B192"/>
      <c r="C192"/>
      <c r="D192"/>
      <c r="E192"/>
      <c r="F192"/>
      <c r="G192"/>
      <c r="H192"/>
      <c r="I192"/>
      <c r="J192"/>
      <c r="K192"/>
      <c r="L192"/>
      <c r="M192"/>
      <c r="N192"/>
      <c r="O192"/>
      <c r="P192"/>
      <c r="Q192"/>
      <c r="R192"/>
      <c r="S192"/>
    </row>
    <row r="193" spans="1:19" x14ac:dyDescent="0.25">
      <c r="A193"/>
      <c r="B193"/>
      <c r="C193"/>
      <c r="D193"/>
      <c r="E193"/>
      <c r="F193"/>
      <c r="G193"/>
      <c r="H193"/>
      <c r="I193"/>
      <c r="J193"/>
      <c r="K193"/>
      <c r="L193"/>
      <c r="M193"/>
      <c r="N193"/>
      <c r="O193"/>
      <c r="P193"/>
      <c r="Q193"/>
      <c r="R193"/>
      <c r="S193"/>
    </row>
    <row r="194" spans="1:19" x14ac:dyDescent="0.25">
      <c r="A194"/>
      <c r="B194"/>
      <c r="C194"/>
      <c r="D194"/>
      <c r="E194"/>
      <c r="F194"/>
      <c r="G194"/>
      <c r="H194"/>
      <c r="I194"/>
      <c r="J194"/>
      <c r="K194"/>
      <c r="L194"/>
      <c r="M194"/>
      <c r="N194"/>
      <c r="O194"/>
      <c r="P194"/>
      <c r="Q194"/>
      <c r="R194"/>
      <c r="S194"/>
    </row>
    <row r="195" spans="1:19" x14ac:dyDescent="0.25">
      <c r="A195"/>
      <c r="B195"/>
      <c r="C195"/>
      <c r="D195"/>
      <c r="E195"/>
      <c r="F195"/>
      <c r="G195"/>
      <c r="H195"/>
      <c r="I195"/>
      <c r="J195"/>
      <c r="K195"/>
      <c r="L195"/>
      <c r="M195"/>
      <c r="N195"/>
      <c r="O195"/>
      <c r="P195"/>
      <c r="Q195"/>
      <c r="R195"/>
      <c r="S195"/>
    </row>
    <row r="196" spans="1:19" x14ac:dyDescent="0.25">
      <c r="A196"/>
      <c r="B196"/>
      <c r="C196"/>
      <c r="D196"/>
      <c r="E196"/>
      <c r="F196"/>
      <c r="G196"/>
      <c r="H196"/>
      <c r="I196"/>
      <c r="J196"/>
      <c r="K196"/>
      <c r="L196"/>
      <c r="M196"/>
      <c r="N196"/>
      <c r="O196"/>
      <c r="P196"/>
      <c r="Q196"/>
      <c r="R196"/>
      <c r="S196"/>
    </row>
    <row r="197" spans="1:19" x14ac:dyDescent="0.25">
      <c r="A197"/>
      <c r="B197"/>
      <c r="C197"/>
      <c r="D197"/>
      <c r="E197"/>
      <c r="F197"/>
      <c r="G197"/>
      <c r="H197"/>
      <c r="I197"/>
      <c r="J197"/>
      <c r="K197"/>
      <c r="L197"/>
      <c r="M197"/>
      <c r="N197"/>
      <c r="O197"/>
      <c r="P197"/>
      <c r="Q197"/>
      <c r="R197"/>
      <c r="S197"/>
    </row>
    <row r="198" spans="1:19" x14ac:dyDescent="0.25">
      <c r="A198"/>
      <c r="B198"/>
      <c r="C198"/>
      <c r="D198"/>
      <c r="E198"/>
      <c r="F198"/>
      <c r="G198"/>
      <c r="H198"/>
      <c r="I198"/>
      <c r="J198"/>
      <c r="K198"/>
      <c r="L198"/>
      <c r="M198"/>
      <c r="N198"/>
      <c r="O198"/>
      <c r="P198"/>
      <c r="Q198"/>
      <c r="R198"/>
      <c r="S198"/>
    </row>
    <row r="199" spans="1:19" x14ac:dyDescent="0.25">
      <c r="A199"/>
      <c r="B199"/>
      <c r="C199"/>
      <c r="D199"/>
      <c r="E199"/>
      <c r="F199"/>
      <c r="G199"/>
      <c r="H199"/>
      <c r="I199"/>
      <c r="J199"/>
      <c r="K199"/>
      <c r="L199"/>
      <c r="M199"/>
      <c r="N199"/>
      <c r="O199"/>
      <c r="P199"/>
      <c r="Q199"/>
      <c r="R199"/>
      <c r="S199"/>
    </row>
    <row r="200" spans="1:19" x14ac:dyDescent="0.25">
      <c r="A200"/>
      <c r="B200"/>
      <c r="C200"/>
      <c r="D200"/>
      <c r="E200"/>
      <c r="F200"/>
      <c r="G200"/>
      <c r="H200"/>
      <c r="I200"/>
      <c r="J200"/>
      <c r="K200"/>
      <c r="L200"/>
      <c r="M200"/>
      <c r="N200"/>
      <c r="O200"/>
      <c r="P200"/>
      <c r="Q200"/>
      <c r="R200"/>
      <c r="S200"/>
    </row>
    <row r="201" spans="1:19" x14ac:dyDescent="0.25">
      <c r="A201"/>
      <c r="B201"/>
      <c r="C201"/>
      <c r="D201"/>
      <c r="E201"/>
      <c r="F201"/>
      <c r="G201"/>
      <c r="H201"/>
      <c r="I201"/>
      <c r="J201"/>
      <c r="K201"/>
      <c r="L201"/>
      <c r="M201"/>
      <c r="N201"/>
      <c r="O201"/>
      <c r="P201"/>
      <c r="Q201"/>
      <c r="R201"/>
      <c r="S201"/>
    </row>
    <row r="202" spans="1:19" x14ac:dyDescent="0.25">
      <c r="A202"/>
      <c r="B202"/>
      <c r="C202"/>
      <c r="D202"/>
      <c r="E202"/>
      <c r="F202"/>
      <c r="G202"/>
      <c r="H202"/>
      <c r="I202"/>
      <c r="J202"/>
      <c r="K202"/>
      <c r="L202"/>
      <c r="M202"/>
      <c r="N202"/>
      <c r="O202"/>
      <c r="P202"/>
      <c r="Q202"/>
      <c r="R202"/>
      <c r="S202"/>
    </row>
    <row r="203" spans="1:19" x14ac:dyDescent="0.25">
      <c r="A203"/>
      <c r="B203"/>
      <c r="C203"/>
      <c r="D203"/>
      <c r="E203"/>
      <c r="F203"/>
      <c r="G203"/>
      <c r="H203"/>
      <c r="I203"/>
      <c r="J203"/>
      <c r="K203"/>
      <c r="L203"/>
      <c r="M203"/>
      <c r="N203"/>
      <c r="O203"/>
      <c r="P203"/>
      <c r="Q203"/>
      <c r="R203"/>
      <c r="S203"/>
    </row>
    <row r="204" spans="1:19" x14ac:dyDescent="0.25">
      <c r="A204"/>
      <c r="B204"/>
      <c r="C204"/>
      <c r="D204"/>
      <c r="E204"/>
      <c r="F204"/>
      <c r="G204"/>
      <c r="H204"/>
      <c r="I204"/>
      <c r="J204"/>
      <c r="K204"/>
      <c r="L204"/>
      <c r="M204"/>
      <c r="N204"/>
      <c r="O204"/>
      <c r="P204"/>
      <c r="Q204"/>
      <c r="R204"/>
      <c r="S204"/>
    </row>
    <row r="205" spans="1:19" x14ac:dyDescent="0.25">
      <c r="A205"/>
      <c r="B205"/>
      <c r="C205"/>
      <c r="D205"/>
      <c r="E205"/>
      <c r="F205"/>
      <c r="G205"/>
      <c r="H205"/>
      <c r="I205"/>
      <c r="J205"/>
      <c r="K205"/>
      <c r="L205"/>
      <c r="M205"/>
      <c r="N205"/>
      <c r="O205"/>
      <c r="P205"/>
      <c r="Q205"/>
      <c r="R205"/>
      <c r="S205"/>
    </row>
    <row r="206" spans="1:19" x14ac:dyDescent="0.25">
      <c r="A206"/>
      <c r="B206"/>
      <c r="C206"/>
      <c r="D206"/>
      <c r="E206"/>
      <c r="F206"/>
      <c r="G206"/>
      <c r="H206"/>
      <c r="I206"/>
      <c r="J206"/>
      <c r="K206"/>
      <c r="L206"/>
      <c r="M206"/>
      <c r="N206"/>
      <c r="O206"/>
      <c r="P206"/>
      <c r="Q206"/>
      <c r="R206"/>
      <c r="S206"/>
    </row>
    <row r="207" spans="1:19" x14ac:dyDescent="0.25">
      <c r="A207"/>
      <c r="B207"/>
      <c r="C207"/>
      <c r="D207"/>
      <c r="E207"/>
      <c r="F207"/>
      <c r="G207"/>
      <c r="H207"/>
      <c r="I207"/>
      <c r="J207"/>
      <c r="K207"/>
      <c r="L207"/>
      <c r="M207"/>
      <c r="N207"/>
      <c r="O207"/>
      <c r="P207"/>
      <c r="Q207"/>
      <c r="R207"/>
      <c r="S207"/>
    </row>
    <row r="208" spans="1:19" x14ac:dyDescent="0.25">
      <c r="A208"/>
      <c r="B208"/>
      <c r="C208"/>
      <c r="D208"/>
      <c r="E208"/>
      <c r="F208"/>
      <c r="G208"/>
      <c r="H208"/>
      <c r="I208"/>
      <c r="J208"/>
      <c r="K208"/>
      <c r="L208"/>
      <c r="M208"/>
      <c r="N208"/>
      <c r="O208"/>
      <c r="P208"/>
      <c r="Q208"/>
      <c r="R208"/>
      <c r="S208"/>
    </row>
    <row r="209" spans="1:19" x14ac:dyDescent="0.25">
      <c r="A209"/>
      <c r="B209"/>
      <c r="C209"/>
      <c r="D209"/>
      <c r="E209"/>
      <c r="F209"/>
      <c r="G209"/>
      <c r="H209"/>
      <c r="I209"/>
      <c r="J209"/>
      <c r="K209"/>
      <c r="L209"/>
      <c r="M209"/>
      <c r="N209"/>
      <c r="O209"/>
      <c r="P209"/>
      <c r="Q209"/>
      <c r="R209"/>
      <c r="S209"/>
    </row>
    <row r="210" spans="1:19" x14ac:dyDescent="0.25">
      <c r="A210"/>
      <c r="B210"/>
      <c r="C210"/>
      <c r="D210"/>
      <c r="E210"/>
      <c r="F210"/>
      <c r="G210"/>
      <c r="H210"/>
      <c r="I210"/>
      <c r="J210"/>
      <c r="K210"/>
      <c r="L210"/>
      <c r="M210"/>
      <c r="N210"/>
      <c r="O210"/>
      <c r="P210"/>
      <c r="Q210"/>
      <c r="R210"/>
      <c r="S210"/>
    </row>
    <row r="211" spans="1:19" x14ac:dyDescent="0.25">
      <c r="A211"/>
      <c r="B211"/>
      <c r="C211"/>
      <c r="D211"/>
      <c r="E211"/>
      <c r="F211"/>
      <c r="G211"/>
      <c r="H211"/>
      <c r="I211"/>
      <c r="J211"/>
      <c r="K211"/>
      <c r="L211"/>
      <c r="M211"/>
      <c r="N211"/>
      <c r="O211"/>
      <c r="P211"/>
      <c r="Q211"/>
      <c r="R211"/>
      <c r="S211"/>
    </row>
    <row r="212" spans="1:19" x14ac:dyDescent="0.25">
      <c r="A212"/>
      <c r="B212"/>
      <c r="C212"/>
      <c r="D212"/>
      <c r="E212"/>
      <c r="F212"/>
      <c r="G212"/>
      <c r="H212"/>
      <c r="I212"/>
      <c r="J212"/>
      <c r="K212"/>
      <c r="L212"/>
      <c r="M212"/>
      <c r="N212"/>
      <c r="O212"/>
      <c r="P212"/>
      <c r="Q212"/>
      <c r="R212"/>
      <c r="S212"/>
    </row>
    <row r="213" spans="1:19" x14ac:dyDescent="0.25">
      <c r="A213"/>
      <c r="B213"/>
      <c r="C213"/>
      <c r="D213"/>
      <c r="E213"/>
      <c r="F213"/>
      <c r="G213"/>
      <c r="H213"/>
      <c r="I213"/>
      <c r="J213"/>
      <c r="K213"/>
      <c r="L213"/>
      <c r="M213"/>
      <c r="N213"/>
      <c r="O213"/>
      <c r="P213"/>
      <c r="Q213"/>
      <c r="R213"/>
      <c r="S213"/>
    </row>
    <row r="214" spans="1:19" x14ac:dyDescent="0.25">
      <c r="A214"/>
      <c r="B214"/>
      <c r="C214"/>
      <c r="D214"/>
      <c r="E214"/>
      <c r="F214"/>
      <c r="G214"/>
      <c r="H214"/>
      <c r="I214"/>
      <c r="J214"/>
      <c r="K214"/>
      <c r="L214"/>
      <c r="M214"/>
      <c r="N214"/>
      <c r="O214"/>
      <c r="P214"/>
      <c r="Q214"/>
      <c r="R214"/>
      <c r="S214"/>
    </row>
    <row r="215" spans="1:19" x14ac:dyDescent="0.25">
      <c r="A215"/>
      <c r="B215"/>
      <c r="C215"/>
      <c r="D215"/>
      <c r="E215"/>
      <c r="F215"/>
      <c r="G215"/>
      <c r="H215"/>
      <c r="I215"/>
      <c r="J215"/>
      <c r="K215"/>
      <c r="L215"/>
      <c r="M215"/>
      <c r="N215"/>
      <c r="O215"/>
      <c r="P215"/>
      <c r="Q215"/>
      <c r="R215"/>
      <c r="S215"/>
    </row>
    <row r="216" spans="1:19" x14ac:dyDescent="0.25">
      <c r="A216"/>
      <c r="B216"/>
      <c r="C216"/>
      <c r="D216"/>
      <c r="E216"/>
      <c r="F216"/>
      <c r="G216"/>
      <c r="H216"/>
      <c r="I216"/>
      <c r="J216"/>
      <c r="K216"/>
      <c r="L216"/>
      <c r="M216"/>
      <c r="N216"/>
      <c r="O216"/>
      <c r="P216"/>
      <c r="Q216"/>
      <c r="R216"/>
      <c r="S216"/>
    </row>
    <row r="217" spans="1:19" x14ac:dyDescent="0.25">
      <c r="A217"/>
      <c r="B217"/>
      <c r="C217"/>
      <c r="D217"/>
      <c r="E217"/>
      <c r="F217"/>
      <c r="G217"/>
      <c r="H217"/>
      <c r="I217"/>
      <c r="J217"/>
      <c r="K217"/>
      <c r="L217"/>
      <c r="M217"/>
      <c r="N217"/>
      <c r="O217"/>
      <c r="P217"/>
      <c r="Q217"/>
      <c r="R217"/>
      <c r="S217"/>
    </row>
    <row r="218" spans="1:19" x14ac:dyDescent="0.25">
      <c r="A218"/>
      <c r="B218"/>
      <c r="C218"/>
      <c r="D218"/>
      <c r="E218"/>
      <c r="F218"/>
      <c r="G218"/>
      <c r="H218"/>
      <c r="I218"/>
      <c r="J218"/>
      <c r="K218"/>
      <c r="L218"/>
      <c r="M218"/>
      <c r="N218"/>
      <c r="O218"/>
      <c r="P218"/>
      <c r="Q218"/>
      <c r="R218"/>
      <c r="S218"/>
    </row>
    <row r="219" spans="1:19" x14ac:dyDescent="0.25">
      <c r="A219"/>
      <c r="B219"/>
      <c r="C219"/>
      <c r="D219"/>
      <c r="E219"/>
      <c r="F219"/>
      <c r="G219"/>
      <c r="H219"/>
      <c r="I219"/>
      <c r="J219"/>
      <c r="K219"/>
      <c r="L219"/>
      <c r="M219"/>
      <c r="N219"/>
      <c r="O219"/>
      <c r="P219"/>
      <c r="Q219"/>
      <c r="R219"/>
      <c r="S219"/>
    </row>
    <row r="220" spans="1:19" x14ac:dyDescent="0.25">
      <c r="A220"/>
      <c r="B220"/>
      <c r="C220"/>
      <c r="D220"/>
      <c r="E220"/>
      <c r="F220"/>
      <c r="G220"/>
      <c r="H220"/>
      <c r="I220"/>
      <c r="J220"/>
      <c r="K220"/>
      <c r="L220"/>
      <c r="M220"/>
      <c r="N220"/>
      <c r="O220"/>
      <c r="P220"/>
      <c r="Q220"/>
      <c r="R220"/>
      <c r="S220"/>
    </row>
    <row r="221" spans="1:19" x14ac:dyDescent="0.25">
      <c r="A221"/>
      <c r="B221"/>
      <c r="C221"/>
      <c r="D221"/>
      <c r="E221"/>
      <c r="F221"/>
      <c r="G221"/>
      <c r="H221"/>
      <c r="I221"/>
      <c r="J221"/>
      <c r="K221"/>
      <c r="L221"/>
      <c r="M221"/>
      <c r="N221"/>
      <c r="O221"/>
      <c r="P221"/>
      <c r="Q221"/>
      <c r="R221"/>
      <c r="S221"/>
    </row>
    <row r="222" spans="1:19" x14ac:dyDescent="0.25">
      <c r="A222"/>
      <c r="B222"/>
      <c r="C222"/>
      <c r="D222"/>
      <c r="E222"/>
      <c r="F222"/>
      <c r="G222"/>
      <c r="H222"/>
      <c r="I222"/>
      <c r="J222"/>
      <c r="K222"/>
      <c r="L222"/>
      <c r="M222"/>
      <c r="N222"/>
      <c r="O222"/>
      <c r="P222"/>
      <c r="Q222"/>
      <c r="R222"/>
      <c r="S222"/>
    </row>
    <row r="223" spans="1:19" x14ac:dyDescent="0.25">
      <c r="A223"/>
      <c r="B223"/>
      <c r="C223"/>
      <c r="D223"/>
      <c r="E223"/>
      <c r="F223"/>
      <c r="G223"/>
      <c r="H223"/>
      <c r="I223"/>
      <c r="J223"/>
      <c r="K223"/>
      <c r="L223"/>
      <c r="M223"/>
      <c r="N223"/>
      <c r="O223"/>
      <c r="P223"/>
      <c r="Q223"/>
      <c r="R223"/>
      <c r="S223"/>
    </row>
    <row r="224" spans="1:19" x14ac:dyDescent="0.25">
      <c r="A224"/>
      <c r="B224"/>
      <c r="C224"/>
      <c r="D224"/>
      <c r="E224"/>
      <c r="F224"/>
      <c r="G224"/>
      <c r="H224"/>
      <c r="I224"/>
      <c r="J224"/>
      <c r="K224"/>
      <c r="L224"/>
      <c r="M224"/>
      <c r="N224"/>
      <c r="O224"/>
      <c r="P224"/>
      <c r="Q224"/>
      <c r="R224"/>
      <c r="S224"/>
    </row>
    <row r="225" spans="1:19" x14ac:dyDescent="0.25">
      <c r="A225"/>
      <c r="B225"/>
      <c r="C225"/>
      <c r="D225"/>
      <c r="E225"/>
      <c r="F225"/>
      <c r="G225"/>
      <c r="H225"/>
      <c r="I225"/>
      <c r="J225"/>
      <c r="K225"/>
      <c r="L225"/>
      <c r="M225"/>
      <c r="N225"/>
      <c r="O225"/>
      <c r="P225"/>
      <c r="Q225"/>
      <c r="R225"/>
      <c r="S225"/>
    </row>
    <row r="226" spans="1:19" x14ac:dyDescent="0.25">
      <c r="A226"/>
      <c r="B226"/>
      <c r="C226"/>
      <c r="D226"/>
      <c r="E226"/>
      <c r="F226"/>
      <c r="G226"/>
      <c r="H226"/>
      <c r="I226"/>
      <c r="J226"/>
      <c r="K226"/>
      <c r="L226"/>
      <c r="M226"/>
      <c r="N226"/>
      <c r="O226"/>
      <c r="P226"/>
      <c r="Q226"/>
      <c r="R226"/>
      <c r="S226"/>
    </row>
    <row r="227" spans="1:19" x14ac:dyDescent="0.25">
      <c r="A227"/>
      <c r="B227"/>
      <c r="C227"/>
      <c r="D227"/>
      <c r="E227"/>
      <c r="F227"/>
      <c r="G227"/>
      <c r="H227"/>
      <c r="I227"/>
      <c r="J227"/>
      <c r="K227"/>
      <c r="L227"/>
      <c r="M227"/>
      <c r="N227"/>
      <c r="O227"/>
      <c r="P227"/>
      <c r="Q227"/>
      <c r="R227"/>
      <c r="S227"/>
    </row>
    <row r="228" spans="1:19" x14ac:dyDescent="0.25">
      <c r="A228"/>
      <c r="B228"/>
      <c r="C228"/>
      <c r="D228"/>
      <c r="E228"/>
      <c r="F228"/>
      <c r="G228"/>
      <c r="H228"/>
      <c r="I228"/>
      <c r="J228"/>
      <c r="K228"/>
      <c r="L228"/>
      <c r="M228"/>
      <c r="N228"/>
      <c r="O228"/>
      <c r="P228"/>
      <c r="Q228"/>
      <c r="R228"/>
      <c r="S228"/>
    </row>
    <row r="229" spans="1:19" x14ac:dyDescent="0.25">
      <c r="A229"/>
      <c r="B229"/>
      <c r="C229"/>
      <c r="D229"/>
      <c r="E229"/>
      <c r="F229"/>
      <c r="G229"/>
      <c r="H229"/>
      <c r="I229"/>
      <c r="J229"/>
      <c r="K229"/>
      <c r="L229"/>
      <c r="M229"/>
      <c r="N229"/>
      <c r="O229"/>
      <c r="P229"/>
      <c r="Q229"/>
      <c r="R229"/>
      <c r="S229"/>
    </row>
    <row r="230" spans="1:19" x14ac:dyDescent="0.25">
      <c r="A230"/>
      <c r="B230"/>
      <c r="C230"/>
      <c r="D230"/>
      <c r="E230"/>
      <c r="F230"/>
      <c r="G230"/>
      <c r="H230"/>
      <c r="I230"/>
      <c r="J230"/>
      <c r="K230"/>
      <c r="L230"/>
      <c r="M230"/>
      <c r="N230"/>
      <c r="O230"/>
      <c r="P230"/>
      <c r="Q230"/>
      <c r="R230"/>
      <c r="S230"/>
    </row>
    <row r="231" spans="1:19" x14ac:dyDescent="0.25">
      <c r="A231"/>
      <c r="B231"/>
      <c r="C231"/>
      <c r="D231"/>
      <c r="E231"/>
      <c r="F231"/>
      <c r="G231"/>
      <c r="H231"/>
      <c r="I231"/>
      <c r="J231"/>
      <c r="K231"/>
      <c r="L231"/>
      <c r="M231"/>
      <c r="N231"/>
      <c r="O231"/>
      <c r="P231"/>
      <c r="Q231"/>
      <c r="R231"/>
      <c r="S231"/>
    </row>
    <row r="232" spans="1:19" x14ac:dyDescent="0.25">
      <c r="A232"/>
      <c r="B232"/>
      <c r="C232"/>
      <c r="D232"/>
      <c r="E232"/>
      <c r="F232"/>
      <c r="G232"/>
      <c r="H232"/>
      <c r="I232"/>
      <c r="J232"/>
      <c r="K232"/>
      <c r="L232"/>
      <c r="M232"/>
      <c r="N232"/>
      <c r="O232"/>
      <c r="P232"/>
      <c r="Q232"/>
      <c r="R232"/>
      <c r="S232"/>
    </row>
    <row r="233" spans="1:19" x14ac:dyDescent="0.25">
      <c r="A233"/>
      <c r="B233"/>
      <c r="C233"/>
      <c r="D233"/>
      <c r="E233"/>
      <c r="F233"/>
      <c r="G233"/>
      <c r="H233"/>
      <c r="I233"/>
      <c r="J233"/>
      <c r="K233"/>
      <c r="L233"/>
      <c r="M233"/>
      <c r="N233"/>
      <c r="O233"/>
      <c r="P233"/>
      <c r="Q233"/>
      <c r="R233"/>
      <c r="S233"/>
    </row>
    <row r="234" spans="1:19" x14ac:dyDescent="0.25">
      <c r="A234"/>
      <c r="B234"/>
      <c r="C234"/>
      <c r="D234"/>
      <c r="E234"/>
      <c r="F234"/>
      <c r="G234"/>
      <c r="H234"/>
      <c r="I234"/>
      <c r="J234"/>
      <c r="K234"/>
      <c r="L234"/>
      <c r="M234"/>
      <c r="N234"/>
      <c r="O234"/>
      <c r="P234"/>
      <c r="Q234"/>
      <c r="R234"/>
      <c r="S234"/>
    </row>
    <row r="235" spans="1:19" x14ac:dyDescent="0.25">
      <c r="A235"/>
      <c r="B235"/>
      <c r="C235"/>
      <c r="D235"/>
      <c r="E235"/>
      <c r="F235"/>
      <c r="G235"/>
      <c r="H235"/>
      <c r="I235"/>
      <c r="J235"/>
      <c r="K235"/>
      <c r="L235"/>
      <c r="M235"/>
      <c r="N235"/>
      <c r="O235"/>
      <c r="P235"/>
      <c r="Q235"/>
      <c r="R235"/>
      <c r="S235"/>
    </row>
    <row r="236" spans="1:19" x14ac:dyDescent="0.25">
      <c r="A236"/>
      <c r="B236"/>
      <c r="C236"/>
      <c r="D236"/>
      <c r="E236"/>
      <c r="F236"/>
      <c r="G236"/>
      <c r="H236"/>
      <c r="I236"/>
      <c r="J236"/>
      <c r="K236"/>
      <c r="L236"/>
      <c r="M236"/>
      <c r="N236"/>
      <c r="O236"/>
      <c r="P236"/>
      <c r="Q236"/>
      <c r="R236"/>
      <c r="S236"/>
    </row>
    <row r="237" spans="1:19" x14ac:dyDescent="0.25">
      <c r="A237"/>
      <c r="B237"/>
      <c r="C237"/>
      <c r="D237"/>
      <c r="E237"/>
      <c r="F237"/>
      <c r="G237"/>
      <c r="H237"/>
      <c r="I237"/>
      <c r="J237"/>
      <c r="K237"/>
      <c r="L237"/>
      <c r="M237"/>
      <c r="N237"/>
      <c r="O237"/>
      <c r="P237"/>
      <c r="Q237"/>
      <c r="R237"/>
      <c r="S237"/>
    </row>
    <row r="238" spans="1:19" x14ac:dyDescent="0.25">
      <c r="A238"/>
      <c r="B238"/>
      <c r="C238"/>
      <c r="D238"/>
      <c r="E238"/>
      <c r="F238"/>
      <c r="G238"/>
      <c r="H238"/>
      <c r="I238"/>
      <c r="J238"/>
      <c r="K238"/>
      <c r="L238"/>
      <c r="M238"/>
      <c r="N238"/>
      <c r="O238"/>
      <c r="P238"/>
      <c r="Q238"/>
      <c r="R238"/>
      <c r="S238"/>
    </row>
    <row r="239" spans="1:19" x14ac:dyDescent="0.25">
      <c r="A239"/>
      <c r="B239"/>
      <c r="C239"/>
      <c r="D239"/>
      <c r="E239"/>
      <c r="F239"/>
      <c r="G239"/>
      <c r="H239"/>
      <c r="I239"/>
      <c r="J239"/>
      <c r="K239"/>
      <c r="L239"/>
      <c r="M239"/>
      <c r="N239"/>
      <c r="O239"/>
      <c r="P239"/>
      <c r="Q239"/>
      <c r="R239"/>
      <c r="S239"/>
    </row>
    <row r="240" spans="1:19" x14ac:dyDescent="0.25">
      <c r="A240"/>
      <c r="B240"/>
      <c r="C240"/>
      <c r="D240"/>
      <c r="E240"/>
      <c r="F240"/>
      <c r="G240"/>
      <c r="H240"/>
      <c r="I240"/>
      <c r="J240"/>
      <c r="K240"/>
      <c r="L240"/>
      <c r="M240"/>
      <c r="N240"/>
      <c r="O240"/>
      <c r="P240"/>
      <c r="Q240"/>
      <c r="R240"/>
      <c r="S240"/>
    </row>
    <row r="241" spans="1:19" x14ac:dyDescent="0.25">
      <c r="A241"/>
      <c r="B241"/>
      <c r="C241"/>
      <c r="D241"/>
      <c r="E241"/>
      <c r="F241"/>
      <c r="G241"/>
      <c r="H241"/>
      <c r="I241"/>
      <c r="J241"/>
      <c r="K241"/>
      <c r="L241"/>
      <c r="M241"/>
      <c r="N241"/>
      <c r="O241"/>
      <c r="P241"/>
      <c r="Q241"/>
      <c r="R241"/>
      <c r="S241"/>
    </row>
    <row r="242" spans="1:19" x14ac:dyDescent="0.25">
      <c r="A242"/>
      <c r="B242"/>
      <c r="C242"/>
      <c r="D242"/>
      <c r="E242"/>
      <c r="F242"/>
      <c r="G242"/>
      <c r="H242"/>
      <c r="I242"/>
      <c r="J242"/>
      <c r="K242"/>
      <c r="L242"/>
      <c r="M242"/>
      <c r="N242"/>
      <c r="O242"/>
      <c r="P242"/>
      <c r="Q242"/>
      <c r="R242"/>
      <c r="S242"/>
    </row>
    <row r="243" spans="1:19" x14ac:dyDescent="0.25">
      <c r="A243"/>
      <c r="B243"/>
      <c r="C243"/>
      <c r="D243"/>
      <c r="E243"/>
      <c r="F243"/>
      <c r="G243"/>
      <c r="H243"/>
      <c r="I243"/>
      <c r="J243"/>
      <c r="K243"/>
      <c r="L243"/>
      <c r="M243"/>
      <c r="N243"/>
      <c r="O243"/>
      <c r="P243"/>
      <c r="Q243"/>
      <c r="R243"/>
      <c r="S243"/>
    </row>
    <row r="244" spans="1:19" x14ac:dyDescent="0.25">
      <c r="A244"/>
      <c r="B244"/>
      <c r="C244"/>
      <c r="D244"/>
      <c r="E244"/>
      <c r="F244"/>
      <c r="G244"/>
      <c r="H244"/>
      <c r="I244"/>
      <c r="J244"/>
      <c r="K244"/>
      <c r="L244"/>
      <c r="M244"/>
      <c r="N244"/>
      <c r="O244"/>
      <c r="P244"/>
      <c r="Q244"/>
      <c r="R244"/>
      <c r="S244"/>
    </row>
    <row r="245" spans="1:19" x14ac:dyDescent="0.25">
      <c r="A245"/>
      <c r="B245"/>
      <c r="C245"/>
      <c r="D245"/>
      <c r="E245"/>
      <c r="F245"/>
      <c r="G245"/>
      <c r="H245"/>
      <c r="I245"/>
      <c r="J245"/>
      <c r="K245"/>
      <c r="L245"/>
      <c r="M245"/>
      <c r="N245"/>
      <c r="O245"/>
      <c r="P245"/>
      <c r="Q245"/>
      <c r="R245"/>
      <c r="S245"/>
    </row>
    <row r="246" spans="1:19" x14ac:dyDescent="0.25">
      <c r="A246"/>
      <c r="B246"/>
      <c r="C246"/>
      <c r="D246"/>
      <c r="E246"/>
      <c r="F246"/>
      <c r="G246"/>
      <c r="H246"/>
      <c r="I246"/>
      <c r="J246"/>
      <c r="K246"/>
      <c r="L246"/>
      <c r="M246"/>
      <c r="N246"/>
      <c r="O246"/>
      <c r="P246"/>
      <c r="Q246"/>
      <c r="R246"/>
      <c r="S246"/>
    </row>
    <row r="247" spans="1:19" x14ac:dyDescent="0.25">
      <c r="A247"/>
      <c r="B247"/>
      <c r="C247"/>
      <c r="D247"/>
      <c r="E247"/>
      <c r="F247"/>
      <c r="G247"/>
      <c r="H247"/>
      <c r="I247"/>
      <c r="J247"/>
      <c r="K247"/>
      <c r="L247"/>
      <c r="M247"/>
      <c r="N247"/>
      <c r="O247"/>
      <c r="P247"/>
      <c r="Q247"/>
      <c r="R247"/>
      <c r="S247"/>
    </row>
    <row r="248" spans="1:19" x14ac:dyDescent="0.25">
      <c r="A248"/>
      <c r="B248"/>
      <c r="C248"/>
      <c r="D248"/>
      <c r="E248"/>
      <c r="F248"/>
      <c r="G248"/>
      <c r="H248"/>
      <c r="I248"/>
      <c r="J248"/>
      <c r="K248"/>
      <c r="L248"/>
      <c r="M248"/>
      <c r="N248"/>
      <c r="O248"/>
      <c r="P248"/>
      <c r="Q248"/>
      <c r="R248"/>
      <c r="S248"/>
    </row>
    <row r="249" spans="1:19" x14ac:dyDescent="0.25">
      <c r="A249"/>
      <c r="B249"/>
      <c r="C249"/>
      <c r="D249"/>
      <c r="E249"/>
      <c r="F249"/>
      <c r="G249"/>
      <c r="H249"/>
      <c r="I249"/>
      <c r="J249"/>
      <c r="K249"/>
      <c r="L249"/>
      <c r="M249"/>
      <c r="N249"/>
      <c r="O249"/>
      <c r="P249"/>
      <c r="Q249"/>
      <c r="R249"/>
      <c r="S249"/>
    </row>
    <row r="250" spans="1:19" x14ac:dyDescent="0.25">
      <c r="A250"/>
      <c r="B250"/>
      <c r="C250"/>
      <c r="D250"/>
      <c r="E250"/>
      <c r="F250"/>
      <c r="G250"/>
      <c r="H250"/>
      <c r="I250"/>
      <c r="J250"/>
      <c r="K250"/>
      <c r="L250"/>
      <c r="M250"/>
      <c r="N250"/>
      <c r="O250"/>
      <c r="P250"/>
      <c r="Q250"/>
      <c r="R250"/>
      <c r="S250"/>
    </row>
    <row r="251" spans="1:19" x14ac:dyDescent="0.25">
      <c r="A251"/>
      <c r="B251"/>
      <c r="C251"/>
      <c r="D251"/>
      <c r="E251"/>
      <c r="F251"/>
      <c r="G251"/>
      <c r="H251"/>
      <c r="I251"/>
      <c r="J251"/>
      <c r="K251"/>
      <c r="L251"/>
      <c r="M251"/>
      <c r="N251"/>
      <c r="O251"/>
      <c r="P251"/>
      <c r="Q251"/>
      <c r="R251"/>
      <c r="S251"/>
    </row>
    <row r="252" spans="1:19" x14ac:dyDescent="0.25">
      <c r="A252"/>
      <c r="B252"/>
      <c r="C252"/>
      <c r="D252"/>
      <c r="E252"/>
      <c r="F252"/>
      <c r="G252"/>
      <c r="H252"/>
      <c r="I252"/>
      <c r="J252"/>
      <c r="K252"/>
      <c r="L252"/>
      <c r="M252"/>
      <c r="N252"/>
      <c r="O252"/>
      <c r="P252"/>
      <c r="Q252"/>
      <c r="R252"/>
      <c r="S252"/>
    </row>
    <row r="253" spans="1:19" x14ac:dyDescent="0.25">
      <c r="A253"/>
      <c r="B253"/>
      <c r="C253"/>
      <c r="D253"/>
      <c r="E253"/>
      <c r="F253"/>
      <c r="G253"/>
      <c r="H253"/>
      <c r="I253"/>
      <c r="J253"/>
      <c r="K253"/>
      <c r="L253"/>
      <c r="M253"/>
      <c r="N253"/>
      <c r="O253"/>
      <c r="P253"/>
      <c r="Q253"/>
      <c r="R253"/>
      <c r="S253"/>
    </row>
    <row r="254" spans="1:19" x14ac:dyDescent="0.25">
      <c r="A254"/>
      <c r="B254"/>
      <c r="C254"/>
      <c r="D254"/>
      <c r="E254"/>
      <c r="F254"/>
      <c r="G254"/>
      <c r="H254"/>
      <c r="I254"/>
      <c r="J254"/>
      <c r="K254"/>
      <c r="L254"/>
      <c r="M254"/>
      <c r="N254"/>
      <c r="O254"/>
      <c r="P254"/>
      <c r="Q254"/>
      <c r="R254"/>
      <c r="S254"/>
    </row>
    <row r="255" spans="1:19" x14ac:dyDescent="0.25">
      <c r="A255"/>
      <c r="B255"/>
      <c r="C255"/>
      <c r="D255"/>
      <c r="E255"/>
      <c r="F255"/>
      <c r="G255"/>
      <c r="H255"/>
      <c r="I255"/>
      <c r="J255"/>
      <c r="K255"/>
      <c r="L255"/>
      <c r="M255"/>
      <c r="N255"/>
      <c r="O255"/>
      <c r="P255"/>
      <c r="Q255"/>
      <c r="R255"/>
      <c r="S255"/>
    </row>
    <row r="256" spans="1:19" x14ac:dyDescent="0.25">
      <c r="A256"/>
      <c r="B256"/>
      <c r="C256"/>
      <c r="D256"/>
      <c r="E256"/>
      <c r="F256"/>
      <c r="G256"/>
      <c r="H256"/>
      <c r="I256"/>
      <c r="J256"/>
      <c r="K256"/>
      <c r="L256"/>
      <c r="M256"/>
      <c r="N256"/>
      <c r="O256"/>
      <c r="P256"/>
      <c r="Q256"/>
      <c r="R256"/>
      <c r="S256"/>
    </row>
    <row r="257" spans="1:19" x14ac:dyDescent="0.25">
      <c r="A257"/>
      <c r="B257"/>
      <c r="C257"/>
      <c r="D257"/>
      <c r="E257"/>
      <c r="F257"/>
      <c r="G257"/>
      <c r="H257"/>
      <c r="I257"/>
      <c r="J257"/>
      <c r="K257"/>
      <c r="L257"/>
      <c r="M257"/>
      <c r="N257"/>
      <c r="O257"/>
      <c r="P257"/>
      <c r="Q257"/>
      <c r="R257"/>
      <c r="S257"/>
    </row>
    <row r="258" spans="1:19" x14ac:dyDescent="0.25">
      <c r="A258"/>
      <c r="B258"/>
      <c r="C258"/>
      <c r="D258"/>
      <c r="E258"/>
      <c r="F258"/>
      <c r="G258"/>
      <c r="H258"/>
      <c r="I258"/>
      <c r="J258"/>
      <c r="K258"/>
      <c r="L258"/>
      <c r="M258"/>
      <c r="N258"/>
      <c r="O258"/>
      <c r="P258"/>
      <c r="Q258"/>
      <c r="R258"/>
      <c r="S258"/>
    </row>
    <row r="259" spans="1:19" x14ac:dyDescent="0.25">
      <c r="A259"/>
      <c r="B259"/>
      <c r="C259"/>
      <c r="D259"/>
      <c r="E259"/>
      <c r="F259"/>
      <c r="G259"/>
      <c r="H259"/>
      <c r="I259"/>
      <c r="J259"/>
      <c r="K259"/>
      <c r="L259"/>
      <c r="M259"/>
      <c r="N259"/>
      <c r="O259"/>
      <c r="P259"/>
      <c r="Q259"/>
      <c r="R259"/>
      <c r="S259"/>
    </row>
    <row r="260" spans="1:19" x14ac:dyDescent="0.25">
      <c r="A260"/>
      <c r="B260"/>
      <c r="C260"/>
      <c r="D260"/>
      <c r="E260"/>
      <c r="F260"/>
      <c r="G260"/>
      <c r="H260"/>
      <c r="I260"/>
      <c r="J260"/>
      <c r="K260"/>
      <c r="L260"/>
      <c r="M260"/>
      <c r="N260"/>
      <c r="O260"/>
      <c r="P260"/>
      <c r="Q260"/>
      <c r="R260"/>
      <c r="S260"/>
    </row>
    <row r="261" spans="1:19" x14ac:dyDescent="0.25">
      <c r="A261"/>
      <c r="B261"/>
      <c r="C261"/>
      <c r="D261"/>
      <c r="E261"/>
      <c r="F261"/>
      <c r="G261"/>
      <c r="H261"/>
      <c r="I261"/>
      <c r="J261"/>
      <c r="K261"/>
      <c r="L261"/>
      <c r="M261"/>
      <c r="N261"/>
      <c r="O261"/>
      <c r="P261"/>
      <c r="Q261"/>
      <c r="R261"/>
      <c r="S261"/>
    </row>
    <row r="262" spans="1:19" x14ac:dyDescent="0.25">
      <c r="A262"/>
      <c r="B262"/>
      <c r="C262"/>
      <c r="D262"/>
      <c r="E262"/>
      <c r="F262"/>
      <c r="G262"/>
      <c r="H262"/>
      <c r="I262"/>
      <c r="J262"/>
      <c r="K262"/>
      <c r="L262"/>
      <c r="M262"/>
      <c r="N262"/>
      <c r="O262"/>
      <c r="P262"/>
      <c r="Q262"/>
      <c r="R262"/>
      <c r="S262"/>
    </row>
    <row r="263" spans="1:19" x14ac:dyDescent="0.25">
      <c r="A263"/>
      <c r="B263"/>
      <c r="C263"/>
      <c r="D263"/>
      <c r="E263"/>
      <c r="F263"/>
      <c r="G263"/>
      <c r="H263"/>
      <c r="I263"/>
      <c r="J263"/>
      <c r="K263"/>
      <c r="L263"/>
      <c r="M263"/>
      <c r="N263"/>
      <c r="O263"/>
      <c r="P263"/>
      <c r="Q263"/>
      <c r="R263"/>
      <c r="S263"/>
    </row>
    <row r="264" spans="1:19" x14ac:dyDescent="0.25">
      <c r="A264"/>
      <c r="B264"/>
      <c r="C264"/>
      <c r="D264"/>
      <c r="E264"/>
      <c r="F264"/>
      <c r="G264"/>
      <c r="H264"/>
      <c r="I264"/>
      <c r="J264"/>
      <c r="K264"/>
      <c r="L264"/>
      <c r="M264"/>
      <c r="N264"/>
      <c r="O264"/>
      <c r="P264"/>
      <c r="Q264"/>
      <c r="R264"/>
      <c r="S264"/>
    </row>
    <row r="265" spans="1:19" x14ac:dyDescent="0.25">
      <c r="A265"/>
      <c r="B265"/>
      <c r="C265"/>
      <c r="D265"/>
      <c r="E265"/>
      <c r="F265"/>
      <c r="G265"/>
      <c r="H265"/>
      <c r="I265"/>
      <c r="J265"/>
      <c r="K265"/>
      <c r="L265"/>
      <c r="M265"/>
      <c r="N265"/>
      <c r="O265"/>
      <c r="P265"/>
      <c r="Q265"/>
      <c r="R265"/>
      <c r="S265"/>
    </row>
    <row r="266" spans="1:19" x14ac:dyDescent="0.25">
      <c r="A266"/>
      <c r="B266"/>
      <c r="C266"/>
      <c r="D266"/>
      <c r="E266"/>
      <c r="F266"/>
      <c r="G266"/>
      <c r="H266"/>
      <c r="I266"/>
      <c r="J266"/>
      <c r="K266"/>
      <c r="L266"/>
      <c r="M266"/>
      <c r="N266"/>
      <c r="O266"/>
      <c r="P266"/>
      <c r="Q266"/>
      <c r="R266"/>
      <c r="S266"/>
    </row>
    <row r="267" spans="1:19" x14ac:dyDescent="0.25">
      <c r="A267"/>
      <c r="B267"/>
      <c r="C267"/>
      <c r="D267"/>
      <c r="E267"/>
      <c r="F267"/>
      <c r="G267"/>
      <c r="H267"/>
      <c r="I267"/>
      <c r="J267"/>
      <c r="K267"/>
      <c r="L267"/>
      <c r="M267"/>
      <c r="N267"/>
      <c r="O267"/>
      <c r="P267"/>
      <c r="Q267"/>
      <c r="R267"/>
      <c r="S267"/>
    </row>
    <row r="268" spans="1:19" x14ac:dyDescent="0.25">
      <c r="A268"/>
      <c r="B268"/>
      <c r="C268"/>
      <c r="D268"/>
      <c r="E268"/>
      <c r="F268"/>
      <c r="G268"/>
      <c r="H268"/>
      <c r="I268"/>
      <c r="J268"/>
      <c r="K268"/>
      <c r="L268"/>
      <c r="M268"/>
      <c r="N268"/>
      <c r="O268"/>
      <c r="P268"/>
      <c r="Q268"/>
      <c r="R268"/>
      <c r="S268"/>
    </row>
    <row r="269" spans="1:19" x14ac:dyDescent="0.25">
      <c r="A269"/>
      <c r="B269"/>
      <c r="C269"/>
      <c r="D269"/>
      <c r="E269"/>
      <c r="F269"/>
      <c r="G269"/>
      <c r="H269"/>
      <c r="I269"/>
      <c r="J269"/>
      <c r="K269"/>
      <c r="L269"/>
      <c r="M269"/>
      <c r="N269"/>
      <c r="O269"/>
      <c r="P269"/>
      <c r="Q269"/>
      <c r="R269"/>
      <c r="S269"/>
    </row>
    <row r="270" spans="1:19" x14ac:dyDescent="0.25">
      <c r="A270"/>
      <c r="B270"/>
      <c r="C270"/>
      <c r="D270"/>
      <c r="E270"/>
      <c r="F270"/>
      <c r="G270"/>
      <c r="H270"/>
      <c r="I270"/>
      <c r="J270"/>
      <c r="K270"/>
      <c r="L270"/>
      <c r="M270"/>
      <c r="N270"/>
      <c r="O270"/>
      <c r="P270"/>
      <c r="Q270"/>
      <c r="R270"/>
      <c r="S270"/>
    </row>
    <row r="271" spans="1:19" x14ac:dyDescent="0.25">
      <c r="A271"/>
      <c r="B271"/>
      <c r="C271"/>
      <c r="D271"/>
      <c r="E271"/>
      <c r="F271"/>
      <c r="G271"/>
      <c r="H271"/>
      <c r="I271"/>
      <c r="J271"/>
      <c r="K271"/>
      <c r="L271"/>
      <c r="M271"/>
      <c r="N271"/>
      <c r="O271"/>
      <c r="P271"/>
      <c r="Q271"/>
      <c r="R271"/>
      <c r="S271"/>
    </row>
    <row r="272" spans="1:19" x14ac:dyDescent="0.25">
      <c r="A272"/>
      <c r="B272"/>
      <c r="C272"/>
      <c r="D272"/>
      <c r="E272"/>
      <c r="F272"/>
      <c r="G272"/>
      <c r="H272"/>
      <c r="I272"/>
      <c r="J272"/>
      <c r="K272"/>
      <c r="L272"/>
      <c r="M272"/>
      <c r="N272"/>
      <c r="O272"/>
      <c r="P272"/>
      <c r="Q272"/>
      <c r="R272"/>
      <c r="S272"/>
    </row>
    <row r="273" spans="1:19" x14ac:dyDescent="0.25">
      <c r="A273"/>
      <c r="B273"/>
      <c r="C273"/>
      <c r="D273"/>
      <c r="E273"/>
      <c r="F273"/>
      <c r="G273"/>
      <c r="H273"/>
      <c r="I273"/>
      <c r="J273"/>
      <c r="K273"/>
      <c r="L273"/>
      <c r="M273"/>
      <c r="N273"/>
      <c r="O273"/>
      <c r="P273"/>
      <c r="Q273"/>
      <c r="R273"/>
      <c r="S273"/>
    </row>
    <row r="274" spans="1:19" x14ac:dyDescent="0.25">
      <c r="A274"/>
      <c r="B274"/>
      <c r="C274"/>
      <c r="D274"/>
      <c r="E274"/>
      <c r="F274"/>
      <c r="G274"/>
      <c r="H274"/>
      <c r="I274"/>
      <c r="J274"/>
      <c r="K274"/>
      <c r="L274"/>
      <c r="M274"/>
      <c r="N274"/>
      <c r="O274"/>
      <c r="P274"/>
      <c r="Q274"/>
      <c r="R274"/>
      <c r="S274"/>
    </row>
    <row r="275" spans="1:19" x14ac:dyDescent="0.25">
      <c r="A275"/>
      <c r="B275"/>
      <c r="C275"/>
      <c r="D275"/>
      <c r="E275"/>
      <c r="F275"/>
      <c r="G275"/>
      <c r="H275"/>
      <c r="I275"/>
      <c r="J275"/>
      <c r="K275"/>
      <c r="L275"/>
      <c r="M275"/>
      <c r="N275"/>
      <c r="O275"/>
      <c r="P275"/>
      <c r="Q275"/>
      <c r="R275"/>
      <c r="S275"/>
    </row>
    <row r="276" spans="1:19" x14ac:dyDescent="0.25">
      <c r="A276"/>
      <c r="B276"/>
      <c r="C276"/>
      <c r="D276"/>
      <c r="E276"/>
      <c r="F276"/>
      <c r="G276"/>
      <c r="H276"/>
      <c r="I276"/>
      <c r="J276"/>
      <c r="K276"/>
      <c r="L276"/>
      <c r="M276"/>
      <c r="N276"/>
      <c r="O276"/>
      <c r="P276"/>
      <c r="Q276"/>
      <c r="R276"/>
      <c r="S276"/>
    </row>
    <row r="277" spans="1:19" x14ac:dyDescent="0.25">
      <c r="A277"/>
      <c r="B277"/>
      <c r="C277"/>
      <c r="D277"/>
      <c r="E277"/>
      <c r="F277"/>
      <c r="G277"/>
      <c r="H277"/>
      <c r="I277"/>
      <c r="J277"/>
      <c r="K277"/>
      <c r="L277"/>
      <c r="M277"/>
      <c r="N277"/>
      <c r="O277"/>
      <c r="P277"/>
      <c r="Q277"/>
      <c r="R277"/>
      <c r="S277"/>
    </row>
    <row r="278" spans="1:19" x14ac:dyDescent="0.25">
      <c r="A278"/>
      <c r="B278"/>
      <c r="C278"/>
      <c r="D278"/>
      <c r="E278"/>
      <c r="F278"/>
      <c r="G278"/>
      <c r="H278"/>
      <c r="I278"/>
      <c r="J278"/>
      <c r="K278"/>
      <c r="L278"/>
      <c r="M278"/>
      <c r="N278"/>
      <c r="O278"/>
      <c r="P278"/>
      <c r="Q278"/>
      <c r="R278"/>
      <c r="S278"/>
    </row>
    <row r="279" spans="1:19" x14ac:dyDescent="0.25">
      <c r="A279"/>
      <c r="B279"/>
      <c r="C279"/>
      <c r="D279"/>
      <c r="E279"/>
      <c r="F279"/>
      <c r="G279"/>
      <c r="H279"/>
      <c r="I279"/>
      <c r="J279"/>
      <c r="K279"/>
      <c r="L279"/>
      <c r="M279"/>
      <c r="N279"/>
      <c r="O279"/>
      <c r="P279"/>
      <c r="Q279"/>
      <c r="R279"/>
      <c r="S279"/>
    </row>
    <row r="280" spans="1:19" x14ac:dyDescent="0.25">
      <c r="A280"/>
      <c r="B280"/>
      <c r="C280"/>
      <c r="D280"/>
      <c r="E280"/>
      <c r="F280"/>
      <c r="G280"/>
      <c r="H280"/>
      <c r="I280"/>
      <c r="J280"/>
      <c r="K280"/>
      <c r="L280"/>
      <c r="M280"/>
      <c r="N280"/>
      <c r="O280"/>
      <c r="P280"/>
      <c r="Q280"/>
      <c r="R280"/>
      <c r="S280"/>
    </row>
    <row r="281" spans="1:19" x14ac:dyDescent="0.25">
      <c r="A281"/>
      <c r="B281"/>
      <c r="C281"/>
      <c r="D281"/>
      <c r="E281"/>
      <c r="F281"/>
      <c r="G281"/>
      <c r="H281"/>
      <c r="I281"/>
      <c r="J281"/>
      <c r="K281"/>
      <c r="L281"/>
      <c r="M281"/>
      <c r="N281"/>
      <c r="O281"/>
      <c r="P281"/>
      <c r="Q281"/>
      <c r="R281"/>
      <c r="S281"/>
    </row>
    <row r="282" spans="1:19" x14ac:dyDescent="0.25">
      <c r="A282"/>
      <c r="B282"/>
      <c r="C282"/>
      <c r="D282"/>
      <c r="E282"/>
      <c r="F282"/>
      <c r="G282"/>
      <c r="H282"/>
      <c r="I282"/>
      <c r="J282"/>
      <c r="K282"/>
      <c r="L282"/>
      <c r="M282"/>
      <c r="N282"/>
      <c r="O282"/>
      <c r="P282"/>
      <c r="Q282"/>
      <c r="R282"/>
      <c r="S282"/>
    </row>
    <row r="283" spans="1:19" x14ac:dyDescent="0.25">
      <c r="A283"/>
      <c r="B283"/>
      <c r="C283"/>
      <c r="D283"/>
      <c r="E283"/>
      <c r="F283"/>
      <c r="G283"/>
      <c r="H283"/>
      <c r="I283"/>
      <c r="J283"/>
      <c r="K283"/>
      <c r="L283"/>
      <c r="M283"/>
      <c r="N283"/>
      <c r="O283"/>
      <c r="P283"/>
      <c r="Q283"/>
      <c r="R283"/>
      <c r="S283"/>
    </row>
    <row r="284" spans="1:19" x14ac:dyDescent="0.25">
      <c r="A284"/>
      <c r="B284"/>
      <c r="C284"/>
      <c r="D284"/>
      <c r="E284"/>
      <c r="F284"/>
      <c r="G284"/>
      <c r="H284"/>
      <c r="I284"/>
      <c r="J284"/>
      <c r="K284"/>
      <c r="L284"/>
      <c r="M284"/>
      <c r="N284"/>
      <c r="O284"/>
      <c r="P284"/>
      <c r="Q284"/>
      <c r="R284"/>
      <c r="S284"/>
    </row>
    <row r="285" spans="1:19" x14ac:dyDescent="0.25">
      <c r="A285"/>
      <c r="B285"/>
      <c r="C285"/>
      <c r="D285"/>
      <c r="E285"/>
      <c r="F285"/>
      <c r="G285"/>
      <c r="H285"/>
      <c r="I285"/>
      <c r="J285"/>
      <c r="K285"/>
      <c r="L285"/>
      <c r="M285"/>
      <c r="N285"/>
      <c r="O285"/>
      <c r="P285"/>
      <c r="Q285"/>
      <c r="R285"/>
      <c r="S285"/>
    </row>
    <row r="286" spans="1:19" x14ac:dyDescent="0.25">
      <c r="A286"/>
      <c r="B286"/>
      <c r="C286"/>
      <c r="D286"/>
      <c r="E286"/>
      <c r="F286"/>
      <c r="G286"/>
      <c r="H286"/>
      <c r="I286"/>
      <c r="J286"/>
      <c r="K286"/>
      <c r="L286"/>
      <c r="M286"/>
      <c r="N286"/>
      <c r="O286"/>
      <c r="P286"/>
      <c r="Q286"/>
      <c r="R286"/>
      <c r="S286"/>
    </row>
    <row r="287" spans="1:19" x14ac:dyDescent="0.25">
      <c r="A287"/>
      <c r="B287"/>
      <c r="C287"/>
      <c r="D287"/>
      <c r="E287"/>
      <c r="F287"/>
      <c r="G287"/>
      <c r="H287"/>
      <c r="I287"/>
      <c r="J287"/>
      <c r="K287"/>
      <c r="L287"/>
      <c r="M287"/>
      <c r="N287"/>
      <c r="O287"/>
      <c r="P287"/>
      <c r="Q287"/>
      <c r="R287"/>
      <c r="S287"/>
    </row>
    <row r="288" spans="1:19" x14ac:dyDescent="0.25">
      <c r="A288"/>
      <c r="B288"/>
      <c r="C288"/>
      <c r="D288"/>
      <c r="E288"/>
      <c r="F288"/>
      <c r="G288"/>
      <c r="H288"/>
      <c r="I288"/>
      <c r="J288"/>
      <c r="K288"/>
      <c r="L288"/>
      <c r="M288"/>
      <c r="N288"/>
      <c r="O288"/>
      <c r="P288"/>
      <c r="Q288"/>
      <c r="R288"/>
      <c r="S288"/>
    </row>
    <row r="289" spans="1:19" x14ac:dyDescent="0.25">
      <c r="A289"/>
      <c r="B289"/>
      <c r="C289"/>
      <c r="D289"/>
      <c r="E289"/>
      <c r="F289"/>
      <c r="G289"/>
      <c r="H289"/>
      <c r="I289"/>
      <c r="J289"/>
      <c r="K289"/>
      <c r="L289"/>
      <c r="M289"/>
      <c r="N289"/>
      <c r="O289"/>
      <c r="P289"/>
      <c r="Q289"/>
      <c r="R289"/>
      <c r="S289"/>
    </row>
    <row r="290" spans="1:19" x14ac:dyDescent="0.25">
      <c r="A290"/>
      <c r="B290"/>
      <c r="C290"/>
      <c r="D290"/>
      <c r="E290"/>
      <c r="F290"/>
      <c r="G290"/>
      <c r="H290"/>
      <c r="I290"/>
      <c r="J290"/>
      <c r="K290"/>
      <c r="L290"/>
      <c r="M290"/>
      <c r="N290"/>
      <c r="O290"/>
      <c r="P290"/>
      <c r="Q290"/>
      <c r="R290"/>
      <c r="S290"/>
    </row>
    <row r="291" spans="1:19" x14ac:dyDescent="0.25">
      <c r="A291"/>
      <c r="B291"/>
      <c r="C291"/>
      <c r="D291"/>
      <c r="E291"/>
      <c r="F291"/>
      <c r="G291"/>
      <c r="H291"/>
      <c r="I291"/>
      <c r="J291"/>
      <c r="K291"/>
      <c r="L291"/>
      <c r="M291"/>
      <c r="N291"/>
      <c r="O291"/>
      <c r="P291"/>
      <c r="Q291"/>
      <c r="R291"/>
      <c r="S291"/>
    </row>
    <row r="292" spans="1:19" x14ac:dyDescent="0.25">
      <c r="A292"/>
      <c r="B292"/>
      <c r="C292"/>
      <c r="D292"/>
      <c r="E292"/>
      <c r="F292"/>
      <c r="G292"/>
      <c r="H292"/>
      <c r="I292"/>
      <c r="J292"/>
      <c r="K292"/>
      <c r="L292"/>
      <c r="M292"/>
      <c r="N292"/>
      <c r="O292"/>
      <c r="P292"/>
      <c r="Q292"/>
      <c r="R292"/>
      <c r="S292"/>
    </row>
    <row r="293" spans="1:19" x14ac:dyDescent="0.25">
      <c r="A293"/>
      <c r="B293"/>
      <c r="C293"/>
      <c r="D293"/>
      <c r="E293"/>
      <c r="F293"/>
      <c r="G293"/>
      <c r="H293"/>
      <c r="I293"/>
      <c r="J293"/>
      <c r="K293"/>
      <c r="L293"/>
      <c r="M293"/>
      <c r="N293"/>
      <c r="O293"/>
      <c r="P293"/>
      <c r="Q293"/>
      <c r="R293"/>
      <c r="S293"/>
    </row>
    <row r="294" spans="1:19" x14ac:dyDescent="0.25">
      <c r="A294"/>
      <c r="B294"/>
      <c r="C294"/>
      <c r="D294"/>
      <c r="E294"/>
      <c r="F294"/>
      <c r="G294"/>
      <c r="H294"/>
      <c r="I294"/>
      <c r="J294"/>
      <c r="K294"/>
      <c r="L294"/>
      <c r="M294"/>
      <c r="N294"/>
      <c r="O294"/>
      <c r="P294"/>
      <c r="Q294"/>
      <c r="R294"/>
      <c r="S294"/>
    </row>
    <row r="295" spans="1:19" x14ac:dyDescent="0.25">
      <c r="A295"/>
      <c r="B295"/>
      <c r="C295"/>
      <c r="D295"/>
      <c r="E295"/>
      <c r="F295"/>
      <c r="G295"/>
      <c r="H295"/>
      <c r="I295"/>
      <c r="J295"/>
      <c r="K295"/>
      <c r="L295"/>
      <c r="M295"/>
      <c r="N295"/>
      <c r="O295"/>
      <c r="P295"/>
      <c r="Q295"/>
      <c r="R295"/>
      <c r="S295"/>
    </row>
    <row r="296" spans="1:19" x14ac:dyDescent="0.25">
      <c r="A296"/>
      <c r="B296"/>
      <c r="C296"/>
      <c r="D296"/>
      <c r="E296"/>
      <c r="F296"/>
      <c r="G296"/>
      <c r="H296"/>
      <c r="I296"/>
      <c r="J296"/>
      <c r="K296"/>
      <c r="L296"/>
      <c r="M296"/>
      <c r="N296"/>
      <c r="O296"/>
      <c r="P296"/>
      <c r="Q296"/>
      <c r="R296"/>
      <c r="S296"/>
    </row>
    <row r="297" spans="1:19" x14ac:dyDescent="0.25">
      <c r="A297"/>
      <c r="B297"/>
      <c r="C297"/>
      <c r="D297"/>
      <c r="E297"/>
      <c r="F297"/>
      <c r="G297"/>
      <c r="H297"/>
      <c r="I297"/>
      <c r="J297"/>
      <c r="K297"/>
      <c r="L297"/>
      <c r="M297"/>
      <c r="N297"/>
      <c r="O297"/>
      <c r="P297"/>
      <c r="Q297"/>
      <c r="R297"/>
      <c r="S297"/>
    </row>
    <row r="298" spans="1:19" x14ac:dyDescent="0.25">
      <c r="A298"/>
      <c r="B298"/>
      <c r="C298"/>
      <c r="D298"/>
      <c r="E298"/>
      <c r="F298"/>
      <c r="G298"/>
      <c r="H298"/>
      <c r="I298"/>
      <c r="J298"/>
      <c r="K298"/>
      <c r="L298"/>
      <c r="M298"/>
      <c r="N298"/>
      <c r="O298"/>
      <c r="P298"/>
      <c r="Q298"/>
      <c r="R298"/>
      <c r="S298"/>
    </row>
    <row r="299" spans="1:19" x14ac:dyDescent="0.25">
      <c r="A299"/>
      <c r="B299"/>
      <c r="C299"/>
      <c r="D299"/>
      <c r="E299"/>
      <c r="F299"/>
      <c r="G299"/>
      <c r="H299"/>
      <c r="I299"/>
      <c r="J299"/>
      <c r="K299"/>
      <c r="L299"/>
      <c r="M299"/>
      <c r="N299"/>
      <c r="O299"/>
      <c r="P299"/>
      <c r="Q299"/>
      <c r="R299"/>
      <c r="S299"/>
    </row>
    <row r="300" spans="1:19" x14ac:dyDescent="0.25">
      <c r="A300"/>
      <c r="B300"/>
      <c r="C300"/>
      <c r="D300"/>
      <c r="E300"/>
      <c r="F300"/>
      <c r="G300"/>
      <c r="H300"/>
      <c r="I300"/>
      <c r="J300"/>
      <c r="K300"/>
      <c r="L300"/>
      <c r="M300"/>
      <c r="N300"/>
      <c r="O300"/>
      <c r="P300"/>
      <c r="Q300"/>
      <c r="R300"/>
      <c r="S300"/>
    </row>
    <row r="301" spans="1:19" x14ac:dyDescent="0.25">
      <c r="A301"/>
      <c r="B301"/>
      <c r="C301"/>
      <c r="D301"/>
      <c r="E301"/>
      <c r="F301"/>
      <c r="G301"/>
      <c r="H301"/>
      <c r="I301"/>
      <c r="J301"/>
      <c r="K301"/>
      <c r="L301"/>
      <c r="M301"/>
      <c r="N301"/>
      <c r="O301"/>
      <c r="P301"/>
      <c r="Q301"/>
      <c r="R301"/>
      <c r="S301"/>
    </row>
    <row r="302" spans="1:19" x14ac:dyDescent="0.25">
      <c r="A302"/>
      <c r="B302"/>
      <c r="C302"/>
      <c r="D302"/>
      <c r="E302"/>
      <c r="F302"/>
      <c r="G302"/>
      <c r="H302"/>
      <c r="I302"/>
      <c r="J302"/>
      <c r="K302"/>
      <c r="L302"/>
      <c r="M302"/>
      <c r="N302"/>
      <c r="O302"/>
      <c r="P302"/>
      <c r="Q302"/>
      <c r="R302"/>
      <c r="S302"/>
    </row>
    <row r="303" spans="1:19" x14ac:dyDescent="0.25">
      <c r="A303"/>
      <c r="B303"/>
      <c r="C303"/>
      <c r="D303"/>
      <c r="E303"/>
      <c r="F303"/>
      <c r="G303"/>
      <c r="H303"/>
      <c r="I303"/>
      <c r="J303"/>
      <c r="K303"/>
      <c r="L303"/>
      <c r="M303"/>
      <c r="N303"/>
      <c r="O303"/>
      <c r="P303"/>
      <c r="Q303"/>
      <c r="R303"/>
      <c r="S303"/>
    </row>
    <row r="304" spans="1:19" x14ac:dyDescent="0.25">
      <c r="A304"/>
      <c r="B304"/>
      <c r="C304"/>
      <c r="D304"/>
      <c r="E304"/>
      <c r="F304"/>
      <c r="G304"/>
      <c r="H304"/>
      <c r="I304"/>
      <c r="J304"/>
      <c r="K304"/>
      <c r="L304"/>
      <c r="M304"/>
      <c r="N304"/>
      <c r="O304"/>
      <c r="P304"/>
      <c r="Q304"/>
      <c r="R304"/>
      <c r="S304"/>
    </row>
    <row r="305" spans="1:19" x14ac:dyDescent="0.25">
      <c r="A305"/>
      <c r="B305"/>
      <c r="C305"/>
      <c r="D305"/>
      <c r="E305"/>
      <c r="F305"/>
      <c r="G305"/>
      <c r="H305"/>
      <c r="I305"/>
      <c r="J305"/>
      <c r="K305"/>
      <c r="L305"/>
      <c r="M305"/>
      <c r="N305"/>
      <c r="O305"/>
      <c r="P305"/>
      <c r="Q305"/>
      <c r="R305"/>
      <c r="S305"/>
    </row>
    <row r="306" spans="1:19" x14ac:dyDescent="0.25">
      <c r="A306"/>
      <c r="B306"/>
      <c r="C306"/>
      <c r="D306"/>
      <c r="E306"/>
      <c r="F306"/>
      <c r="G306"/>
      <c r="H306"/>
      <c r="I306"/>
      <c r="J306"/>
      <c r="K306"/>
      <c r="L306"/>
      <c r="M306"/>
      <c r="N306"/>
      <c r="O306"/>
      <c r="P306"/>
      <c r="Q306"/>
      <c r="R306"/>
      <c r="S306"/>
    </row>
    <row r="307" spans="1:19" x14ac:dyDescent="0.25">
      <c r="A307"/>
      <c r="B307"/>
      <c r="C307"/>
      <c r="D307"/>
      <c r="E307"/>
      <c r="F307"/>
      <c r="G307"/>
      <c r="H307"/>
      <c r="I307"/>
      <c r="J307"/>
      <c r="K307"/>
      <c r="L307"/>
      <c r="M307"/>
      <c r="N307"/>
      <c r="O307"/>
      <c r="P307"/>
      <c r="Q307"/>
      <c r="R307"/>
      <c r="S307"/>
    </row>
    <row r="308" spans="1:19" x14ac:dyDescent="0.25">
      <c r="A308"/>
      <c r="B308"/>
      <c r="C308"/>
      <c r="D308"/>
      <c r="E308"/>
      <c r="F308"/>
      <c r="G308"/>
      <c r="H308"/>
      <c r="I308"/>
      <c r="J308"/>
      <c r="K308"/>
      <c r="L308"/>
      <c r="M308"/>
      <c r="N308"/>
      <c r="O308"/>
      <c r="P308"/>
      <c r="Q308"/>
      <c r="R308"/>
      <c r="S308"/>
    </row>
    <row r="309" spans="1:19" x14ac:dyDescent="0.25">
      <c r="A309"/>
      <c r="B309"/>
      <c r="C309"/>
      <c r="D309"/>
      <c r="E309"/>
      <c r="F309"/>
      <c r="G309"/>
      <c r="H309"/>
      <c r="I309"/>
      <c r="J309"/>
      <c r="K309"/>
      <c r="L309"/>
      <c r="M309"/>
      <c r="N309"/>
      <c r="O309"/>
      <c r="P309"/>
      <c r="Q309"/>
      <c r="R309"/>
      <c r="S309"/>
    </row>
    <row r="310" spans="1:19" x14ac:dyDescent="0.25">
      <c r="A310"/>
      <c r="B310"/>
      <c r="C310"/>
      <c r="D310"/>
      <c r="E310"/>
      <c r="F310"/>
      <c r="G310"/>
      <c r="H310"/>
      <c r="I310"/>
      <c r="J310"/>
      <c r="K310"/>
      <c r="L310"/>
      <c r="M310"/>
      <c r="N310"/>
      <c r="O310"/>
      <c r="P310"/>
      <c r="Q310"/>
      <c r="R310"/>
      <c r="S310"/>
    </row>
    <row r="311" spans="1:19" x14ac:dyDescent="0.25">
      <c r="A311"/>
      <c r="B311"/>
      <c r="C311"/>
      <c r="D311"/>
      <c r="E311"/>
      <c r="F311"/>
      <c r="G311"/>
      <c r="H311"/>
      <c r="I311"/>
      <c r="J311"/>
      <c r="K311"/>
      <c r="L311"/>
      <c r="M311"/>
      <c r="N311"/>
      <c r="O311"/>
      <c r="P311"/>
      <c r="Q311"/>
      <c r="R311"/>
      <c r="S311"/>
    </row>
    <row r="312" spans="1:19" x14ac:dyDescent="0.25">
      <c r="A312"/>
      <c r="B312"/>
      <c r="C312"/>
      <c r="D312"/>
      <c r="E312"/>
      <c r="F312"/>
      <c r="G312"/>
      <c r="H312"/>
      <c r="I312"/>
      <c r="J312"/>
      <c r="K312"/>
      <c r="L312"/>
      <c r="M312"/>
      <c r="N312"/>
      <c r="O312"/>
      <c r="P312"/>
      <c r="Q312"/>
      <c r="R312"/>
      <c r="S312"/>
    </row>
    <row r="313" spans="1:19" x14ac:dyDescent="0.25">
      <c r="A313"/>
      <c r="B313"/>
      <c r="C313"/>
      <c r="D313"/>
      <c r="E313"/>
      <c r="F313"/>
      <c r="G313"/>
      <c r="H313"/>
      <c r="I313"/>
      <c r="J313"/>
      <c r="K313"/>
      <c r="L313"/>
      <c r="M313"/>
      <c r="N313"/>
      <c r="O313"/>
      <c r="P313"/>
      <c r="Q313"/>
      <c r="R313"/>
      <c r="S313"/>
    </row>
    <row r="314" spans="1:19" x14ac:dyDescent="0.25">
      <c r="A314"/>
      <c r="B314"/>
      <c r="C314"/>
      <c r="D314"/>
      <c r="E314"/>
      <c r="F314"/>
      <c r="G314"/>
      <c r="H314"/>
      <c r="I314"/>
      <c r="J314"/>
      <c r="K314"/>
      <c r="L314"/>
      <c r="M314"/>
      <c r="N314"/>
      <c r="O314"/>
      <c r="P314"/>
      <c r="Q314"/>
      <c r="R314"/>
      <c r="S314"/>
    </row>
    <row r="315" spans="1:19" x14ac:dyDescent="0.25">
      <c r="A315"/>
      <c r="B315"/>
      <c r="C315"/>
      <c r="D315"/>
      <c r="E315"/>
      <c r="F315"/>
      <c r="G315"/>
      <c r="H315"/>
      <c r="I315"/>
      <c r="J315"/>
      <c r="K315"/>
      <c r="L315"/>
      <c r="M315"/>
      <c r="N315"/>
      <c r="O315"/>
      <c r="P315"/>
      <c r="Q315"/>
      <c r="R315"/>
      <c r="S315"/>
    </row>
    <row r="316" spans="1:19" x14ac:dyDescent="0.25">
      <c r="A316"/>
      <c r="B316"/>
      <c r="C316"/>
      <c r="D316"/>
      <c r="E316"/>
      <c r="F316"/>
      <c r="G316"/>
      <c r="H316"/>
      <c r="I316"/>
      <c r="J316"/>
      <c r="K316"/>
      <c r="L316"/>
      <c r="M316"/>
      <c r="N316"/>
      <c r="O316"/>
      <c r="P316"/>
      <c r="Q316"/>
      <c r="R316"/>
      <c r="S316"/>
    </row>
    <row r="317" spans="1:19" x14ac:dyDescent="0.25">
      <c r="A317"/>
      <c r="B317"/>
      <c r="C317"/>
      <c r="D317"/>
      <c r="E317"/>
      <c r="F317"/>
      <c r="G317"/>
      <c r="H317"/>
      <c r="I317"/>
      <c r="J317"/>
      <c r="K317"/>
      <c r="L317"/>
      <c r="M317"/>
      <c r="N317"/>
      <c r="O317"/>
      <c r="P317"/>
      <c r="Q317"/>
      <c r="R317"/>
      <c r="S317"/>
    </row>
    <row r="318" spans="1:19" x14ac:dyDescent="0.25">
      <c r="A318"/>
      <c r="B318"/>
      <c r="C318"/>
      <c r="D318"/>
      <c r="E318"/>
      <c r="F318"/>
      <c r="G318"/>
      <c r="H318"/>
      <c r="I318"/>
      <c r="J318"/>
      <c r="K318"/>
      <c r="L318"/>
      <c r="M318"/>
      <c r="N318"/>
      <c r="O318"/>
      <c r="P318"/>
      <c r="Q318"/>
      <c r="R318"/>
      <c r="S318"/>
    </row>
    <row r="319" spans="1:19" x14ac:dyDescent="0.25">
      <c r="A319"/>
      <c r="B319"/>
      <c r="C319"/>
      <c r="D319"/>
      <c r="E319"/>
      <c r="F319"/>
      <c r="G319"/>
      <c r="H319"/>
      <c r="I319"/>
      <c r="J319"/>
      <c r="K319"/>
      <c r="L319"/>
      <c r="M319"/>
      <c r="N319"/>
      <c r="O319"/>
      <c r="P319"/>
      <c r="Q319"/>
      <c r="R319"/>
      <c r="S319"/>
    </row>
    <row r="320" spans="1:19" x14ac:dyDescent="0.25">
      <c r="A320"/>
      <c r="B320"/>
      <c r="C320"/>
      <c r="D320"/>
      <c r="E320"/>
      <c r="F320"/>
      <c r="G320"/>
      <c r="H320"/>
      <c r="I320"/>
      <c r="J320"/>
      <c r="K320"/>
      <c r="L320"/>
      <c r="M320"/>
      <c r="N320"/>
      <c r="O320"/>
      <c r="P320"/>
      <c r="Q320"/>
      <c r="R320"/>
      <c r="S320"/>
    </row>
    <row r="321" spans="1:19" x14ac:dyDescent="0.25">
      <c r="A321"/>
      <c r="B321"/>
      <c r="C321"/>
      <c r="D321"/>
      <c r="E321"/>
      <c r="F321"/>
      <c r="G321"/>
      <c r="H321"/>
      <c r="I321"/>
      <c r="J321"/>
      <c r="K321"/>
      <c r="L321"/>
      <c r="M321"/>
      <c r="N321"/>
      <c r="O321"/>
      <c r="P321"/>
      <c r="Q321"/>
      <c r="R321"/>
      <c r="S321"/>
    </row>
    <row r="322" spans="1:19" x14ac:dyDescent="0.25">
      <c r="A322"/>
      <c r="B322"/>
      <c r="C322"/>
      <c r="D322"/>
      <c r="E322"/>
      <c r="F322"/>
      <c r="G322"/>
      <c r="H322"/>
      <c r="I322"/>
      <c r="J322"/>
      <c r="K322"/>
      <c r="L322"/>
      <c r="M322"/>
      <c r="N322"/>
      <c r="O322"/>
      <c r="P322"/>
      <c r="Q322"/>
      <c r="R322"/>
      <c r="S322"/>
    </row>
    <row r="323" spans="1:19" x14ac:dyDescent="0.25">
      <c r="A323"/>
      <c r="B323"/>
      <c r="C323"/>
      <c r="D323"/>
      <c r="E323"/>
      <c r="F323"/>
      <c r="G323"/>
      <c r="H323"/>
      <c r="I323"/>
      <c r="J323"/>
      <c r="K323"/>
      <c r="L323"/>
      <c r="M323"/>
      <c r="N323"/>
      <c r="O323"/>
      <c r="P323"/>
      <c r="Q323"/>
      <c r="R323"/>
      <c r="S323"/>
    </row>
    <row r="324" spans="1:19" x14ac:dyDescent="0.25">
      <c r="A324"/>
      <c r="B324"/>
      <c r="C324"/>
      <c r="D324"/>
      <c r="E324"/>
      <c r="F324"/>
      <c r="G324"/>
      <c r="H324"/>
      <c r="I324"/>
      <c r="J324"/>
      <c r="K324"/>
      <c r="L324"/>
      <c r="M324"/>
      <c r="N324"/>
      <c r="O324"/>
      <c r="P324"/>
      <c r="Q324"/>
      <c r="R324"/>
      <c r="S324"/>
    </row>
    <row r="325" spans="1:19" x14ac:dyDescent="0.25">
      <c r="A325"/>
      <c r="B325"/>
      <c r="C325"/>
      <c r="D325"/>
      <c r="E325"/>
      <c r="F325"/>
      <c r="G325"/>
      <c r="H325"/>
      <c r="I325"/>
      <c r="J325"/>
      <c r="K325"/>
      <c r="L325"/>
      <c r="M325"/>
      <c r="N325"/>
      <c r="O325"/>
      <c r="P325"/>
      <c r="Q325"/>
      <c r="R325"/>
      <c r="S325"/>
    </row>
    <row r="326" spans="1:19" x14ac:dyDescent="0.25">
      <c r="A326"/>
      <c r="B326"/>
      <c r="C326"/>
      <c r="D326"/>
      <c r="E326"/>
      <c r="F326"/>
      <c r="G326"/>
      <c r="H326"/>
      <c r="I326"/>
      <c r="J326"/>
      <c r="K326"/>
      <c r="L326"/>
      <c r="M326"/>
      <c r="N326"/>
      <c r="O326"/>
      <c r="P326"/>
      <c r="Q326"/>
      <c r="R326"/>
      <c r="S326"/>
    </row>
    <row r="327" spans="1:19" x14ac:dyDescent="0.25">
      <c r="A327"/>
      <c r="B327"/>
      <c r="C327"/>
      <c r="D327"/>
      <c r="E327"/>
      <c r="F327"/>
      <c r="G327"/>
      <c r="H327"/>
      <c r="I327"/>
      <c r="J327"/>
      <c r="K327"/>
      <c r="L327"/>
      <c r="M327"/>
      <c r="N327"/>
      <c r="O327"/>
      <c r="P327"/>
      <c r="Q327"/>
      <c r="R327"/>
      <c r="S327"/>
    </row>
    <row r="328" spans="1:19" x14ac:dyDescent="0.25">
      <c r="A328"/>
      <c r="B328"/>
      <c r="C328"/>
      <c r="D328"/>
      <c r="E328"/>
      <c r="F328"/>
      <c r="G328"/>
      <c r="H328"/>
      <c r="I328"/>
      <c r="J328"/>
      <c r="K328"/>
      <c r="L328"/>
      <c r="M328"/>
      <c r="N328"/>
      <c r="O328"/>
      <c r="P328"/>
      <c r="Q328"/>
      <c r="R328"/>
      <c r="S328"/>
    </row>
    <row r="329" spans="1:19" x14ac:dyDescent="0.25">
      <c r="A329"/>
      <c r="B329"/>
      <c r="C329"/>
      <c r="D329"/>
      <c r="E329"/>
      <c r="F329"/>
      <c r="G329"/>
      <c r="H329"/>
      <c r="I329"/>
      <c r="J329"/>
      <c r="K329"/>
      <c r="L329"/>
      <c r="M329"/>
      <c r="N329"/>
      <c r="O329"/>
      <c r="P329"/>
      <c r="Q329"/>
      <c r="R329"/>
      <c r="S329"/>
    </row>
    <row r="330" spans="1:19" x14ac:dyDescent="0.25">
      <c r="A330"/>
      <c r="B330"/>
      <c r="C330"/>
      <c r="D330"/>
      <c r="E330"/>
      <c r="F330"/>
      <c r="G330"/>
      <c r="H330"/>
      <c r="I330"/>
      <c r="J330"/>
      <c r="K330"/>
      <c r="L330"/>
      <c r="M330"/>
      <c r="N330"/>
      <c r="O330"/>
      <c r="P330"/>
      <c r="Q330"/>
      <c r="R330"/>
      <c r="S330"/>
    </row>
    <row r="331" spans="1:19" x14ac:dyDescent="0.25">
      <c r="A331"/>
      <c r="B331"/>
      <c r="C331"/>
      <c r="D331"/>
      <c r="E331"/>
      <c r="F331"/>
      <c r="G331"/>
      <c r="H331"/>
      <c r="I331"/>
      <c r="J331"/>
      <c r="K331"/>
      <c r="L331"/>
      <c r="M331"/>
      <c r="N331"/>
      <c r="O331"/>
      <c r="P331"/>
      <c r="Q331"/>
      <c r="R331"/>
      <c r="S331"/>
    </row>
    <row r="332" spans="1:19" x14ac:dyDescent="0.25">
      <c r="A332"/>
      <c r="B332"/>
      <c r="C332"/>
      <c r="D332"/>
      <c r="E332"/>
      <c r="F332"/>
      <c r="G332"/>
      <c r="H332"/>
      <c r="I332"/>
      <c r="J332"/>
      <c r="K332"/>
      <c r="L332"/>
      <c r="M332"/>
      <c r="N332"/>
      <c r="O332"/>
      <c r="P332"/>
      <c r="Q332"/>
      <c r="R332"/>
      <c r="S332"/>
    </row>
    <row r="333" spans="1:19" x14ac:dyDescent="0.25">
      <c r="A333"/>
      <c r="B333"/>
      <c r="C333"/>
      <c r="D333"/>
      <c r="E333"/>
      <c r="F333"/>
      <c r="G333"/>
      <c r="H333"/>
      <c r="I333"/>
      <c r="J333"/>
      <c r="K333"/>
      <c r="L333"/>
      <c r="M333"/>
      <c r="N333"/>
      <c r="O333"/>
      <c r="P333"/>
      <c r="Q333"/>
      <c r="R333"/>
      <c r="S333"/>
    </row>
    <row r="334" spans="1:19" x14ac:dyDescent="0.25">
      <c r="A334"/>
      <c r="B334"/>
      <c r="C334"/>
      <c r="D334"/>
      <c r="E334"/>
      <c r="F334"/>
      <c r="G334"/>
      <c r="H334"/>
      <c r="I334"/>
      <c r="J334"/>
      <c r="K334"/>
      <c r="L334"/>
      <c r="M334"/>
      <c r="N334"/>
      <c r="O334"/>
      <c r="P334"/>
      <c r="Q334"/>
      <c r="R334"/>
      <c r="S334"/>
    </row>
    <row r="335" spans="1:19" x14ac:dyDescent="0.25">
      <c r="A335"/>
      <c r="B335"/>
      <c r="C335"/>
      <c r="D335"/>
      <c r="E335"/>
      <c r="F335"/>
      <c r="G335"/>
      <c r="H335"/>
      <c r="I335"/>
      <c r="J335"/>
      <c r="K335"/>
      <c r="L335"/>
      <c r="M335"/>
      <c r="N335"/>
      <c r="O335"/>
      <c r="P335"/>
      <c r="Q335"/>
      <c r="R335"/>
      <c r="S335"/>
    </row>
    <row r="336" spans="1:19" x14ac:dyDescent="0.25">
      <c r="A336"/>
      <c r="B336"/>
      <c r="C336"/>
      <c r="D336"/>
      <c r="E336"/>
      <c r="F336"/>
      <c r="G336"/>
      <c r="H336"/>
      <c r="I336"/>
      <c r="J336"/>
      <c r="K336"/>
      <c r="L336"/>
      <c r="M336"/>
      <c r="N336"/>
      <c r="O336"/>
      <c r="P336"/>
      <c r="Q336"/>
      <c r="R336"/>
      <c r="S336"/>
    </row>
    <row r="337" spans="1:19" x14ac:dyDescent="0.25">
      <c r="A337"/>
      <c r="B337"/>
      <c r="C337"/>
      <c r="D337"/>
      <c r="E337"/>
      <c r="F337"/>
      <c r="G337"/>
      <c r="H337"/>
      <c r="I337"/>
      <c r="J337"/>
      <c r="K337"/>
      <c r="L337"/>
      <c r="M337"/>
      <c r="N337"/>
      <c r="O337"/>
      <c r="P337"/>
      <c r="Q337"/>
      <c r="R337"/>
      <c r="S337"/>
    </row>
    <row r="338" spans="1:19" x14ac:dyDescent="0.25">
      <c r="A338"/>
      <c r="B338"/>
      <c r="C338"/>
      <c r="D338"/>
      <c r="E338"/>
      <c r="F338"/>
      <c r="G338"/>
      <c r="H338"/>
      <c r="I338"/>
      <c r="J338"/>
      <c r="K338"/>
      <c r="L338"/>
      <c r="M338"/>
      <c r="N338"/>
      <c r="O338"/>
      <c r="P338"/>
      <c r="Q338"/>
      <c r="R338"/>
      <c r="S338"/>
    </row>
    <row r="339" spans="1:19" x14ac:dyDescent="0.25">
      <c r="A339"/>
      <c r="B339"/>
      <c r="C339"/>
      <c r="D339"/>
      <c r="E339"/>
      <c r="F339"/>
      <c r="G339"/>
      <c r="H339"/>
      <c r="I339"/>
      <c r="J339"/>
      <c r="K339"/>
      <c r="L339"/>
      <c r="M339"/>
      <c r="N339"/>
      <c r="O339"/>
      <c r="P339"/>
      <c r="Q339"/>
      <c r="R339"/>
      <c r="S339"/>
    </row>
    <row r="340" spans="1:19" x14ac:dyDescent="0.25">
      <c r="A340"/>
      <c r="B340"/>
      <c r="C340"/>
      <c r="D340"/>
      <c r="E340"/>
      <c r="F340"/>
      <c r="G340"/>
      <c r="H340"/>
      <c r="I340"/>
      <c r="J340"/>
      <c r="K340"/>
      <c r="L340"/>
      <c r="M340"/>
      <c r="N340"/>
      <c r="O340"/>
      <c r="P340"/>
      <c r="Q340"/>
      <c r="R340"/>
      <c r="S340"/>
    </row>
    <row r="341" spans="1:19" x14ac:dyDescent="0.25">
      <c r="A341"/>
      <c r="B341"/>
      <c r="C341"/>
      <c r="D341"/>
      <c r="E341"/>
      <c r="F341"/>
      <c r="G341"/>
      <c r="H341"/>
      <c r="I341"/>
      <c r="J341"/>
      <c r="K341"/>
      <c r="L341"/>
      <c r="M341"/>
      <c r="N341"/>
      <c r="O341"/>
      <c r="P341"/>
      <c r="Q341"/>
      <c r="R341"/>
      <c r="S341"/>
    </row>
    <row r="342" spans="1:19" x14ac:dyDescent="0.25">
      <c r="A342"/>
      <c r="B342"/>
      <c r="C342"/>
      <c r="D342"/>
      <c r="E342"/>
      <c r="F342"/>
      <c r="G342"/>
      <c r="H342"/>
      <c r="I342"/>
      <c r="J342"/>
      <c r="K342"/>
      <c r="L342"/>
      <c r="M342"/>
      <c r="N342"/>
      <c r="O342"/>
      <c r="P342"/>
      <c r="Q342"/>
      <c r="R342"/>
      <c r="S342"/>
    </row>
    <row r="343" spans="1:19" x14ac:dyDescent="0.25">
      <c r="A343"/>
      <c r="B343"/>
      <c r="C343"/>
      <c r="D343"/>
      <c r="E343"/>
      <c r="F343"/>
      <c r="G343"/>
      <c r="H343"/>
      <c r="I343"/>
      <c r="J343"/>
      <c r="K343"/>
      <c r="L343"/>
      <c r="M343"/>
      <c r="N343"/>
      <c r="O343"/>
      <c r="P343"/>
      <c r="Q343"/>
      <c r="R343"/>
      <c r="S343"/>
    </row>
    <row r="344" spans="1:19" x14ac:dyDescent="0.25">
      <c r="A344"/>
      <c r="B344"/>
      <c r="C344"/>
      <c r="D344"/>
      <c r="E344"/>
      <c r="F344"/>
      <c r="G344"/>
      <c r="H344"/>
      <c r="I344"/>
      <c r="J344"/>
      <c r="K344"/>
      <c r="L344"/>
      <c r="M344"/>
      <c r="N344"/>
      <c r="O344"/>
      <c r="P344"/>
      <c r="Q344"/>
      <c r="R344"/>
      <c r="S344"/>
    </row>
    <row r="345" spans="1:19" x14ac:dyDescent="0.25">
      <c r="A345"/>
      <c r="B345"/>
      <c r="C345"/>
      <c r="D345"/>
      <c r="E345"/>
      <c r="F345"/>
      <c r="G345"/>
      <c r="H345"/>
      <c r="I345"/>
      <c r="J345"/>
      <c r="K345"/>
      <c r="L345"/>
      <c r="M345"/>
      <c r="N345"/>
      <c r="O345"/>
      <c r="P345"/>
      <c r="Q345"/>
      <c r="R345"/>
      <c r="S345"/>
    </row>
    <row r="346" spans="1:19" x14ac:dyDescent="0.25">
      <c r="A346"/>
      <c r="B346"/>
      <c r="C346"/>
      <c r="D346"/>
      <c r="E346"/>
      <c r="F346"/>
      <c r="G346"/>
      <c r="H346"/>
      <c r="I346"/>
      <c r="J346"/>
      <c r="K346"/>
      <c r="L346"/>
      <c r="M346"/>
      <c r="N346"/>
      <c r="O346"/>
      <c r="P346"/>
      <c r="Q346"/>
      <c r="R346"/>
      <c r="S346"/>
    </row>
    <row r="347" spans="1:19" x14ac:dyDescent="0.25">
      <c r="A347"/>
      <c r="B347"/>
      <c r="C347"/>
      <c r="D347"/>
      <c r="E347"/>
      <c r="F347"/>
      <c r="G347"/>
      <c r="H347"/>
      <c r="I347"/>
      <c r="J347"/>
      <c r="K347"/>
      <c r="L347"/>
      <c r="M347"/>
      <c r="N347"/>
      <c r="O347"/>
      <c r="P347"/>
      <c r="Q347"/>
      <c r="R347"/>
      <c r="S347"/>
    </row>
    <row r="348" spans="1:19" x14ac:dyDescent="0.25">
      <c r="A348"/>
      <c r="B348"/>
      <c r="C348"/>
      <c r="D348"/>
      <c r="E348"/>
      <c r="F348"/>
      <c r="G348"/>
      <c r="H348"/>
      <c r="I348"/>
      <c r="J348"/>
      <c r="K348"/>
      <c r="L348"/>
      <c r="M348"/>
      <c r="N348"/>
      <c r="O348"/>
      <c r="P348"/>
      <c r="Q348"/>
      <c r="R348"/>
      <c r="S348"/>
    </row>
    <row r="349" spans="1:19" x14ac:dyDescent="0.25">
      <c r="A349"/>
      <c r="B349"/>
      <c r="C349"/>
      <c r="D349"/>
      <c r="E349"/>
      <c r="F349"/>
      <c r="G349"/>
      <c r="H349"/>
      <c r="I349"/>
      <c r="J349"/>
      <c r="K349"/>
      <c r="L349"/>
      <c r="M349"/>
      <c r="N349"/>
      <c r="O349"/>
      <c r="P349"/>
      <c r="Q349"/>
      <c r="R349"/>
      <c r="S349"/>
    </row>
    <row r="350" spans="1:19" x14ac:dyDescent="0.25">
      <c r="A350"/>
      <c r="B350"/>
      <c r="C350"/>
      <c r="D350"/>
      <c r="E350"/>
      <c r="F350"/>
      <c r="G350"/>
      <c r="H350"/>
      <c r="I350"/>
      <c r="J350"/>
      <c r="K350"/>
      <c r="L350"/>
      <c r="M350"/>
      <c r="N350"/>
      <c r="O350"/>
      <c r="P350"/>
      <c r="Q350"/>
      <c r="R350"/>
      <c r="S350"/>
    </row>
    <row r="351" spans="1:19" x14ac:dyDescent="0.25">
      <c r="A351"/>
      <c r="B351"/>
      <c r="C351"/>
      <c r="D351"/>
      <c r="E351"/>
      <c r="F351"/>
      <c r="G351"/>
      <c r="H351"/>
      <c r="I351"/>
      <c r="J351"/>
      <c r="K351"/>
      <c r="L351"/>
      <c r="M351"/>
      <c r="N351"/>
      <c r="O351"/>
      <c r="P351"/>
      <c r="Q351"/>
      <c r="R351"/>
      <c r="S351"/>
    </row>
    <row r="352" spans="1:19" x14ac:dyDescent="0.25">
      <c r="A352"/>
      <c r="B352"/>
      <c r="C352"/>
      <c r="D352"/>
      <c r="E352"/>
      <c r="F352"/>
      <c r="G352"/>
      <c r="H352"/>
      <c r="I352"/>
      <c r="J352"/>
      <c r="K352"/>
      <c r="L352"/>
      <c r="M352"/>
      <c r="N352"/>
      <c r="O352"/>
      <c r="P352"/>
      <c r="Q352"/>
      <c r="R352"/>
      <c r="S352"/>
    </row>
    <row r="353" spans="1:19" x14ac:dyDescent="0.25">
      <c r="A353"/>
      <c r="B353"/>
      <c r="C353"/>
      <c r="D353"/>
      <c r="E353"/>
      <c r="F353"/>
      <c r="G353"/>
      <c r="H353"/>
      <c r="I353"/>
      <c r="J353"/>
      <c r="K353"/>
      <c r="L353"/>
      <c r="M353"/>
      <c r="N353"/>
      <c r="O353"/>
      <c r="P353"/>
      <c r="Q353"/>
      <c r="R353"/>
      <c r="S353"/>
    </row>
    <row r="354" spans="1:19" x14ac:dyDescent="0.25">
      <c r="A354"/>
      <c r="B354"/>
      <c r="C354"/>
      <c r="D354"/>
      <c r="E354"/>
      <c r="F354"/>
      <c r="G354"/>
      <c r="H354"/>
      <c r="I354"/>
      <c r="J354"/>
      <c r="K354"/>
      <c r="L354"/>
      <c r="M354"/>
      <c r="N354"/>
      <c r="O354"/>
      <c r="P354"/>
      <c r="Q354"/>
      <c r="R354"/>
      <c r="S354"/>
    </row>
    <row r="355" spans="1:19" x14ac:dyDescent="0.25">
      <c r="A355"/>
      <c r="B355"/>
      <c r="C355"/>
      <c r="D355"/>
      <c r="E355"/>
      <c r="F355"/>
      <c r="G355"/>
      <c r="H355"/>
      <c r="I355"/>
      <c r="J355"/>
      <c r="K355"/>
      <c r="L355"/>
      <c r="M355"/>
      <c r="N355"/>
      <c r="O355"/>
      <c r="P355"/>
      <c r="Q355"/>
      <c r="R355"/>
      <c r="S355"/>
    </row>
    <row r="356" spans="1:19" x14ac:dyDescent="0.25">
      <c r="A356"/>
      <c r="B356"/>
      <c r="C356"/>
      <c r="D356"/>
      <c r="E356"/>
      <c r="F356"/>
      <c r="G356"/>
      <c r="H356"/>
      <c r="I356"/>
      <c r="J356"/>
      <c r="K356"/>
      <c r="L356"/>
      <c r="M356"/>
      <c r="N356"/>
      <c r="O356"/>
      <c r="P356"/>
      <c r="Q356"/>
      <c r="R356"/>
      <c r="S356"/>
    </row>
    <row r="357" spans="1:19" x14ac:dyDescent="0.25">
      <c r="A357"/>
      <c r="B357"/>
      <c r="C357"/>
      <c r="D357"/>
      <c r="E357"/>
      <c r="F357"/>
      <c r="G357"/>
      <c r="H357"/>
      <c r="I357"/>
      <c r="J357"/>
      <c r="K357"/>
      <c r="L357"/>
      <c r="M357"/>
      <c r="N357"/>
      <c r="O357"/>
      <c r="P357"/>
      <c r="Q357"/>
      <c r="R357"/>
      <c r="S357"/>
    </row>
    <row r="358" spans="1:19" x14ac:dyDescent="0.25">
      <c r="A358"/>
      <c r="B358"/>
      <c r="C358"/>
      <c r="D358"/>
      <c r="E358"/>
      <c r="F358"/>
      <c r="G358"/>
      <c r="H358"/>
      <c r="I358"/>
      <c r="J358"/>
      <c r="K358"/>
      <c r="L358"/>
      <c r="M358"/>
      <c r="N358"/>
      <c r="O358"/>
      <c r="P358"/>
      <c r="Q358"/>
      <c r="R358"/>
      <c r="S358"/>
    </row>
    <row r="359" spans="1:19" x14ac:dyDescent="0.25">
      <c r="A359"/>
      <c r="B359"/>
      <c r="C359"/>
      <c r="D359"/>
      <c r="E359"/>
      <c r="F359"/>
      <c r="G359"/>
      <c r="H359"/>
      <c r="I359"/>
      <c r="J359"/>
      <c r="K359"/>
      <c r="L359"/>
      <c r="M359"/>
      <c r="N359"/>
      <c r="O359"/>
      <c r="P359"/>
      <c r="Q359"/>
      <c r="R359"/>
      <c r="S359"/>
    </row>
    <row r="360" spans="1:19" x14ac:dyDescent="0.25">
      <c r="A360"/>
      <c r="B360"/>
      <c r="C360"/>
      <c r="D360"/>
      <c r="E360"/>
      <c r="F360"/>
      <c r="G360"/>
      <c r="H360"/>
      <c r="I360"/>
      <c r="J360"/>
      <c r="K360"/>
      <c r="L360"/>
      <c r="M360"/>
      <c r="N360"/>
      <c r="O360"/>
      <c r="P360"/>
      <c r="Q360"/>
      <c r="R360"/>
      <c r="S360"/>
    </row>
    <row r="361" spans="1:19" x14ac:dyDescent="0.25">
      <c r="A361"/>
      <c r="B361"/>
      <c r="C361"/>
      <c r="D361"/>
      <c r="E361"/>
      <c r="F361"/>
      <c r="G361"/>
      <c r="H361"/>
      <c r="I361"/>
      <c r="J361"/>
      <c r="K361"/>
      <c r="L361"/>
      <c r="M361"/>
      <c r="N361"/>
      <c r="O361"/>
      <c r="P361"/>
      <c r="Q361"/>
      <c r="R361"/>
      <c r="S361"/>
    </row>
    <row r="362" spans="1:19" x14ac:dyDescent="0.25">
      <c r="A362"/>
      <c r="B362"/>
      <c r="C362"/>
      <c r="D362"/>
      <c r="E362"/>
      <c r="F362"/>
      <c r="G362"/>
      <c r="H362"/>
      <c r="I362"/>
      <c r="J362"/>
      <c r="K362"/>
      <c r="L362"/>
      <c r="M362"/>
      <c r="N362"/>
      <c r="O362"/>
      <c r="P362"/>
      <c r="Q362"/>
      <c r="R362"/>
      <c r="S362"/>
    </row>
    <row r="363" spans="1:19" x14ac:dyDescent="0.25">
      <c r="A363"/>
      <c r="B363"/>
      <c r="C363"/>
      <c r="D363"/>
      <c r="E363"/>
      <c r="F363"/>
      <c r="G363"/>
      <c r="H363"/>
      <c r="I363"/>
      <c r="J363"/>
      <c r="K363"/>
      <c r="L363"/>
      <c r="M363"/>
      <c r="N363"/>
      <c r="O363"/>
      <c r="P363"/>
      <c r="Q363"/>
      <c r="R363"/>
      <c r="S363"/>
    </row>
    <row r="364" spans="1:19" x14ac:dyDescent="0.25">
      <c r="A364"/>
      <c r="B364"/>
      <c r="C364"/>
      <c r="D364"/>
      <c r="E364"/>
      <c r="F364"/>
      <c r="G364"/>
      <c r="H364"/>
      <c r="I364"/>
      <c r="J364"/>
      <c r="K364"/>
      <c r="L364"/>
      <c r="M364"/>
      <c r="N364"/>
      <c r="O364"/>
      <c r="P364"/>
      <c r="Q364"/>
      <c r="R364"/>
      <c r="S364"/>
    </row>
    <row r="365" spans="1:19" x14ac:dyDescent="0.25">
      <c r="A365"/>
      <c r="B365"/>
      <c r="C365"/>
      <c r="D365"/>
      <c r="E365"/>
      <c r="F365"/>
      <c r="G365"/>
      <c r="H365"/>
      <c r="I365"/>
      <c r="J365"/>
      <c r="K365"/>
      <c r="L365"/>
      <c r="M365"/>
      <c r="N365"/>
      <c r="O365"/>
      <c r="P365"/>
      <c r="Q365"/>
      <c r="R365"/>
      <c r="S365"/>
    </row>
    <row r="366" spans="1:19" x14ac:dyDescent="0.25">
      <c r="A366"/>
      <c r="B366"/>
      <c r="C366"/>
      <c r="D366"/>
      <c r="E366"/>
      <c r="F366"/>
      <c r="G366"/>
      <c r="H366"/>
      <c r="I366"/>
      <c r="J366"/>
      <c r="K366"/>
      <c r="L366"/>
      <c r="M366"/>
      <c r="N366"/>
      <c r="O366"/>
      <c r="P366"/>
      <c r="Q366"/>
      <c r="R366"/>
      <c r="S366"/>
    </row>
    <row r="367" spans="1:19" x14ac:dyDescent="0.25">
      <c r="A367"/>
      <c r="B367"/>
      <c r="C367"/>
      <c r="D367"/>
      <c r="E367"/>
      <c r="F367"/>
      <c r="G367"/>
      <c r="H367"/>
      <c r="I367"/>
      <c r="J367"/>
      <c r="K367"/>
      <c r="L367"/>
      <c r="M367"/>
      <c r="N367"/>
      <c r="O367"/>
      <c r="P367"/>
      <c r="Q367"/>
      <c r="R367"/>
      <c r="S367"/>
    </row>
    <row r="368" spans="1:19" x14ac:dyDescent="0.25">
      <c r="A368"/>
      <c r="B368"/>
      <c r="C368"/>
      <c r="D368"/>
      <c r="E368"/>
      <c r="F368"/>
      <c r="G368"/>
      <c r="H368"/>
      <c r="I368"/>
      <c r="J368"/>
      <c r="K368"/>
      <c r="L368"/>
      <c r="M368"/>
      <c r="N368"/>
      <c r="O368"/>
      <c r="P368"/>
      <c r="Q368"/>
      <c r="R368"/>
      <c r="S368"/>
    </row>
    <row r="369" spans="1:19" x14ac:dyDescent="0.25">
      <c r="A369"/>
      <c r="B369"/>
      <c r="C369"/>
      <c r="D369"/>
      <c r="E369"/>
      <c r="F369"/>
      <c r="G369"/>
      <c r="H369"/>
      <c r="I369"/>
      <c r="J369"/>
      <c r="K369"/>
      <c r="L369"/>
      <c r="M369"/>
      <c r="N369"/>
      <c r="O369"/>
      <c r="P369"/>
      <c r="Q369"/>
      <c r="R369"/>
      <c r="S369"/>
    </row>
    <row r="370" spans="1:19" x14ac:dyDescent="0.25">
      <c r="A370"/>
      <c r="B370"/>
      <c r="C370"/>
      <c r="D370"/>
      <c r="E370"/>
      <c r="F370"/>
      <c r="G370"/>
      <c r="H370"/>
      <c r="I370"/>
      <c r="J370"/>
      <c r="K370"/>
      <c r="L370"/>
      <c r="M370"/>
      <c r="N370"/>
      <c r="O370"/>
      <c r="P370"/>
      <c r="Q370"/>
      <c r="R370"/>
      <c r="S370"/>
    </row>
    <row r="371" spans="1:19" x14ac:dyDescent="0.25">
      <c r="A371"/>
      <c r="B371"/>
      <c r="C371"/>
      <c r="D371"/>
      <c r="E371"/>
      <c r="F371"/>
      <c r="G371"/>
      <c r="H371"/>
      <c r="I371"/>
      <c r="J371"/>
      <c r="K371"/>
      <c r="L371"/>
      <c r="M371"/>
      <c r="N371"/>
      <c r="O371"/>
      <c r="P371"/>
      <c r="Q371"/>
      <c r="R371"/>
      <c r="S371"/>
    </row>
    <row r="372" spans="1:19" x14ac:dyDescent="0.25">
      <c r="A372"/>
      <c r="B372"/>
      <c r="C372"/>
      <c r="D372"/>
      <c r="E372"/>
      <c r="F372"/>
      <c r="G372"/>
      <c r="H372"/>
      <c r="I372"/>
      <c r="J372"/>
      <c r="K372"/>
      <c r="L372"/>
      <c r="M372"/>
      <c r="N372"/>
      <c r="O372"/>
      <c r="P372"/>
      <c r="Q372"/>
      <c r="R372"/>
      <c r="S372"/>
    </row>
    <row r="373" spans="1:19" x14ac:dyDescent="0.25">
      <c r="A373"/>
      <c r="B373"/>
      <c r="C373"/>
      <c r="D373"/>
      <c r="E373"/>
      <c r="F373"/>
      <c r="G373"/>
      <c r="H373"/>
      <c r="I373"/>
      <c r="J373"/>
      <c r="K373"/>
      <c r="L373"/>
      <c r="M373"/>
      <c r="N373"/>
      <c r="O373"/>
      <c r="P373"/>
      <c r="Q373"/>
      <c r="R373"/>
      <c r="S373"/>
    </row>
    <row r="374" spans="1:19" x14ac:dyDescent="0.25">
      <c r="A374"/>
      <c r="B374"/>
      <c r="C374"/>
      <c r="D374"/>
      <c r="E374"/>
      <c r="F374"/>
      <c r="G374"/>
      <c r="H374"/>
      <c r="I374"/>
      <c r="J374"/>
      <c r="K374"/>
      <c r="L374"/>
      <c r="M374"/>
      <c r="N374"/>
      <c r="O374"/>
      <c r="P374"/>
      <c r="Q374"/>
      <c r="R374"/>
      <c r="S374"/>
    </row>
    <row r="375" spans="1:19" x14ac:dyDescent="0.25">
      <c r="A375"/>
      <c r="B375"/>
      <c r="C375"/>
      <c r="D375"/>
      <c r="E375"/>
      <c r="F375"/>
      <c r="G375"/>
      <c r="H375"/>
      <c r="I375"/>
      <c r="J375"/>
      <c r="K375"/>
      <c r="L375"/>
      <c r="M375"/>
      <c r="N375"/>
      <c r="O375"/>
      <c r="P375"/>
      <c r="Q375"/>
      <c r="R375"/>
      <c r="S375"/>
    </row>
    <row r="376" spans="1:19" x14ac:dyDescent="0.25">
      <c r="A376"/>
      <c r="B376"/>
      <c r="C376"/>
      <c r="D376"/>
      <c r="E376"/>
      <c r="F376"/>
      <c r="G376"/>
      <c r="H376"/>
      <c r="I376"/>
      <c r="J376"/>
      <c r="K376"/>
      <c r="L376"/>
      <c r="M376"/>
      <c r="N376"/>
      <c r="O376"/>
      <c r="P376"/>
      <c r="Q376"/>
      <c r="R376"/>
      <c r="S376"/>
    </row>
    <row r="377" spans="1:19" x14ac:dyDescent="0.25">
      <c r="A377"/>
      <c r="B377"/>
      <c r="C377"/>
      <c r="D377"/>
      <c r="E377"/>
      <c r="F377"/>
      <c r="G377"/>
      <c r="H377"/>
      <c r="I377"/>
      <c r="J377"/>
      <c r="K377"/>
      <c r="L377"/>
      <c r="M377"/>
      <c r="N377"/>
      <c r="O377"/>
      <c r="P377"/>
      <c r="Q377"/>
      <c r="R377"/>
      <c r="S377"/>
    </row>
    <row r="378" spans="1:19" x14ac:dyDescent="0.25">
      <c r="A378"/>
      <c r="B378"/>
      <c r="C378"/>
      <c r="D378"/>
      <c r="E378"/>
      <c r="F378"/>
      <c r="G378"/>
      <c r="H378"/>
      <c r="I378"/>
      <c r="J378"/>
      <c r="K378"/>
      <c r="L378"/>
      <c r="M378"/>
      <c r="N378"/>
      <c r="O378"/>
      <c r="P378"/>
      <c r="Q378"/>
      <c r="R378"/>
      <c r="S378"/>
    </row>
    <row r="379" spans="1:19" x14ac:dyDescent="0.25">
      <c r="A379"/>
      <c r="B379"/>
      <c r="C379"/>
      <c r="D379"/>
      <c r="E379"/>
      <c r="F379"/>
      <c r="G379"/>
      <c r="H379"/>
      <c r="I379"/>
      <c r="J379"/>
      <c r="K379"/>
      <c r="L379"/>
      <c r="M379"/>
      <c r="N379"/>
      <c r="O379"/>
      <c r="P379"/>
      <c r="Q379"/>
      <c r="R379"/>
      <c r="S379"/>
    </row>
    <row r="380" spans="1:19" x14ac:dyDescent="0.25">
      <c r="A380"/>
      <c r="B380"/>
      <c r="C380"/>
      <c r="D380"/>
      <c r="E380"/>
      <c r="F380"/>
      <c r="G380"/>
      <c r="H380"/>
      <c r="I380"/>
      <c r="J380"/>
      <c r="K380"/>
      <c r="L380"/>
      <c r="M380"/>
      <c r="N380"/>
      <c r="O380"/>
      <c r="P380"/>
      <c r="Q380"/>
      <c r="R380"/>
      <c r="S380"/>
    </row>
    <row r="381" spans="1:19" x14ac:dyDescent="0.25">
      <c r="A381"/>
      <c r="B381"/>
      <c r="C381"/>
      <c r="D381"/>
      <c r="E381"/>
      <c r="F381"/>
      <c r="G381"/>
      <c r="H381"/>
      <c r="I381"/>
      <c r="J381"/>
      <c r="K381"/>
      <c r="L381"/>
      <c r="M381"/>
      <c r="N381"/>
      <c r="O381"/>
      <c r="P381"/>
      <c r="Q381"/>
      <c r="R381"/>
      <c r="S381"/>
    </row>
    <row r="382" spans="1:19" x14ac:dyDescent="0.25">
      <c r="A382"/>
      <c r="B382"/>
      <c r="C382"/>
      <c r="D382"/>
      <c r="E382"/>
      <c r="F382"/>
      <c r="G382"/>
      <c r="H382"/>
      <c r="I382"/>
      <c r="J382"/>
      <c r="K382"/>
      <c r="L382"/>
      <c r="M382"/>
      <c r="N382"/>
      <c r="O382"/>
      <c r="P382"/>
      <c r="Q382"/>
      <c r="R382"/>
      <c r="S382"/>
    </row>
    <row r="383" spans="1:19" x14ac:dyDescent="0.25">
      <c r="A383"/>
      <c r="B383"/>
      <c r="C383"/>
      <c r="D383"/>
      <c r="E383"/>
      <c r="F383"/>
      <c r="G383"/>
      <c r="H383"/>
      <c r="I383"/>
      <c r="J383"/>
      <c r="K383"/>
      <c r="L383"/>
      <c r="M383"/>
      <c r="N383"/>
      <c r="O383"/>
      <c r="P383"/>
      <c r="Q383"/>
      <c r="R383"/>
      <c r="S383"/>
    </row>
    <row r="384" spans="1:19" x14ac:dyDescent="0.25">
      <c r="A384"/>
      <c r="B384"/>
      <c r="C384"/>
      <c r="D384"/>
      <c r="E384"/>
      <c r="F384"/>
      <c r="G384"/>
      <c r="H384"/>
      <c r="I384"/>
      <c r="J384"/>
      <c r="K384"/>
      <c r="L384"/>
      <c r="M384"/>
      <c r="N384"/>
      <c r="O384"/>
      <c r="P384"/>
      <c r="Q384"/>
      <c r="R384"/>
      <c r="S384"/>
    </row>
    <row r="385" spans="1:19" x14ac:dyDescent="0.25">
      <c r="A385"/>
      <c r="B385"/>
      <c r="C385"/>
      <c r="D385"/>
      <c r="E385"/>
      <c r="F385"/>
      <c r="G385"/>
      <c r="H385"/>
      <c r="I385"/>
      <c r="J385"/>
      <c r="K385"/>
      <c r="L385"/>
      <c r="M385"/>
      <c r="N385"/>
      <c r="O385"/>
      <c r="P385"/>
      <c r="Q385"/>
      <c r="R385"/>
      <c r="S385"/>
    </row>
    <row r="386" spans="1:19" x14ac:dyDescent="0.25">
      <c r="A386"/>
      <c r="B386"/>
      <c r="C386"/>
      <c r="D386"/>
      <c r="E386"/>
      <c r="F386"/>
      <c r="G386"/>
      <c r="H386"/>
      <c r="I386"/>
      <c r="J386"/>
      <c r="K386"/>
      <c r="L386"/>
      <c r="M386"/>
      <c r="N386"/>
      <c r="O386"/>
      <c r="P386"/>
      <c r="Q386"/>
      <c r="R386"/>
      <c r="S386"/>
    </row>
    <row r="387" spans="1:19" x14ac:dyDescent="0.25">
      <c r="A387"/>
      <c r="B387"/>
      <c r="C387"/>
      <c r="D387"/>
      <c r="E387"/>
      <c r="F387"/>
      <c r="G387"/>
      <c r="H387"/>
      <c r="I387"/>
      <c r="J387"/>
      <c r="K387"/>
      <c r="L387"/>
      <c r="M387"/>
      <c r="N387"/>
      <c r="O387"/>
      <c r="P387"/>
      <c r="Q387"/>
      <c r="R387"/>
      <c r="S387"/>
    </row>
    <row r="388" spans="1:19" x14ac:dyDescent="0.25">
      <c r="A388"/>
      <c r="B388"/>
      <c r="C388"/>
      <c r="D388"/>
      <c r="E388"/>
      <c r="F388"/>
      <c r="G388"/>
      <c r="H388"/>
      <c r="I388"/>
      <c r="J388"/>
      <c r="K388"/>
      <c r="L388"/>
      <c r="M388"/>
      <c r="N388"/>
      <c r="O388"/>
      <c r="P388"/>
      <c r="Q388"/>
      <c r="R388"/>
      <c r="S388"/>
    </row>
    <row r="389" spans="1:19" x14ac:dyDescent="0.25">
      <c r="A389"/>
      <c r="B389"/>
      <c r="C389"/>
      <c r="D389"/>
      <c r="E389"/>
      <c r="F389"/>
      <c r="G389"/>
      <c r="H389"/>
      <c r="I389"/>
      <c r="J389"/>
      <c r="K389"/>
      <c r="L389"/>
      <c r="M389"/>
      <c r="N389"/>
      <c r="O389"/>
      <c r="P389"/>
      <c r="Q389"/>
      <c r="R389"/>
      <c r="S389"/>
    </row>
    <row r="390" spans="1:19" x14ac:dyDescent="0.25">
      <c r="A390"/>
      <c r="B390"/>
      <c r="C390"/>
      <c r="D390"/>
      <c r="E390"/>
      <c r="F390"/>
      <c r="G390"/>
      <c r="H390"/>
      <c r="I390"/>
      <c r="J390"/>
      <c r="K390"/>
      <c r="L390"/>
      <c r="M390"/>
      <c r="N390"/>
      <c r="O390"/>
      <c r="P390"/>
      <c r="Q390"/>
      <c r="R390"/>
      <c r="S390"/>
    </row>
    <row r="391" spans="1:19" x14ac:dyDescent="0.25">
      <c r="A391"/>
      <c r="B391"/>
      <c r="C391"/>
      <c r="D391"/>
      <c r="E391"/>
      <c r="F391"/>
      <c r="G391"/>
      <c r="H391"/>
      <c r="I391"/>
      <c r="J391"/>
      <c r="K391"/>
      <c r="L391"/>
      <c r="M391"/>
      <c r="N391"/>
      <c r="O391"/>
      <c r="P391"/>
      <c r="Q391"/>
      <c r="R391"/>
      <c r="S391"/>
    </row>
    <row r="392" spans="1:19" x14ac:dyDescent="0.25">
      <c r="A392"/>
      <c r="B392"/>
      <c r="C392"/>
      <c r="D392"/>
      <c r="E392"/>
      <c r="F392"/>
      <c r="G392"/>
      <c r="H392"/>
      <c r="I392"/>
      <c r="J392"/>
      <c r="K392"/>
      <c r="L392"/>
      <c r="M392"/>
      <c r="N392"/>
      <c r="O392"/>
      <c r="P392"/>
      <c r="Q392"/>
      <c r="R392"/>
      <c r="S392"/>
    </row>
    <row r="393" spans="1:19" x14ac:dyDescent="0.25">
      <c r="A393"/>
      <c r="B393"/>
      <c r="C393"/>
      <c r="D393"/>
      <c r="E393"/>
      <c r="F393"/>
      <c r="G393"/>
      <c r="H393"/>
      <c r="I393"/>
      <c r="J393"/>
      <c r="K393"/>
      <c r="L393"/>
      <c r="M393"/>
      <c r="N393"/>
      <c r="O393"/>
      <c r="P393"/>
      <c r="Q393"/>
      <c r="R393"/>
      <c r="S393"/>
    </row>
    <row r="394" spans="1:19" x14ac:dyDescent="0.25">
      <c r="A394"/>
      <c r="B394"/>
      <c r="C394"/>
      <c r="D394"/>
      <c r="E394"/>
      <c r="F394"/>
      <c r="G394"/>
      <c r="H394"/>
      <c r="I394"/>
      <c r="J394"/>
      <c r="K394"/>
      <c r="L394"/>
      <c r="M394"/>
      <c r="N394"/>
      <c r="O394"/>
      <c r="P394"/>
      <c r="Q394"/>
      <c r="R394"/>
      <c r="S394"/>
    </row>
    <row r="395" spans="1:19" x14ac:dyDescent="0.25">
      <c r="A395"/>
      <c r="B395"/>
      <c r="C395"/>
      <c r="D395"/>
      <c r="E395"/>
      <c r="F395"/>
      <c r="G395"/>
      <c r="H395"/>
      <c r="I395"/>
      <c r="J395"/>
      <c r="K395"/>
      <c r="L395"/>
      <c r="M395"/>
      <c r="N395"/>
      <c r="O395"/>
      <c r="P395"/>
      <c r="Q395"/>
      <c r="R395"/>
      <c r="S395"/>
    </row>
    <row r="396" spans="1:19" x14ac:dyDescent="0.25">
      <c r="A396"/>
      <c r="B396"/>
      <c r="C396"/>
      <c r="D396"/>
      <c r="E396"/>
      <c r="F396"/>
      <c r="G396"/>
      <c r="H396"/>
      <c r="I396"/>
      <c r="J396"/>
      <c r="K396"/>
      <c r="L396"/>
      <c r="M396"/>
      <c r="N396"/>
      <c r="O396"/>
      <c r="P396"/>
      <c r="Q396"/>
      <c r="R396"/>
      <c r="S396"/>
    </row>
    <row r="397" spans="1:19" x14ac:dyDescent="0.25">
      <c r="A397"/>
      <c r="B397"/>
      <c r="C397"/>
      <c r="D397"/>
      <c r="E397"/>
      <c r="F397"/>
      <c r="G397"/>
      <c r="H397"/>
      <c r="I397"/>
      <c r="J397"/>
      <c r="K397"/>
      <c r="L397"/>
      <c r="M397"/>
      <c r="N397"/>
      <c r="O397"/>
      <c r="P397"/>
      <c r="Q397"/>
      <c r="R397"/>
      <c r="S397"/>
    </row>
    <row r="398" spans="1:19" x14ac:dyDescent="0.25">
      <c r="A398"/>
      <c r="B398"/>
      <c r="C398"/>
      <c r="D398"/>
      <c r="E398"/>
      <c r="F398"/>
      <c r="G398"/>
      <c r="H398"/>
      <c r="I398"/>
      <c r="J398"/>
      <c r="K398"/>
      <c r="L398"/>
      <c r="M398"/>
      <c r="N398"/>
      <c r="O398"/>
      <c r="P398"/>
      <c r="Q398"/>
      <c r="R398"/>
      <c r="S398"/>
    </row>
    <row r="399" spans="1:19" x14ac:dyDescent="0.25">
      <c r="A399"/>
      <c r="B399"/>
      <c r="C399"/>
      <c r="D399"/>
      <c r="E399"/>
      <c r="F399"/>
      <c r="G399"/>
      <c r="H399"/>
      <c r="I399"/>
      <c r="J399"/>
      <c r="K399"/>
      <c r="L399"/>
      <c r="M399"/>
      <c r="N399"/>
      <c r="O399"/>
      <c r="P399"/>
      <c r="Q399"/>
      <c r="R399"/>
      <c r="S399"/>
    </row>
    <row r="400" spans="1:19" x14ac:dyDescent="0.25">
      <c r="A400"/>
      <c r="B400"/>
      <c r="C400"/>
      <c r="D400"/>
      <c r="E400"/>
      <c r="F400"/>
      <c r="G400"/>
      <c r="H400"/>
      <c r="I400"/>
      <c r="J400"/>
      <c r="K400"/>
      <c r="L400"/>
      <c r="M400"/>
      <c r="N400"/>
      <c r="O400"/>
      <c r="P400"/>
      <c r="Q400"/>
      <c r="R400"/>
      <c r="S400"/>
    </row>
    <row r="401" spans="1:19" x14ac:dyDescent="0.25">
      <c r="A401"/>
      <c r="B401"/>
      <c r="C401"/>
      <c r="D401"/>
      <c r="E401"/>
      <c r="F401"/>
      <c r="G401"/>
      <c r="H401"/>
      <c r="I401"/>
      <c r="J401"/>
      <c r="K401"/>
      <c r="L401"/>
      <c r="M401"/>
      <c r="N401"/>
      <c r="O401"/>
      <c r="P401"/>
      <c r="Q401"/>
      <c r="R401"/>
      <c r="S401"/>
    </row>
    <row r="402" spans="1:19" x14ac:dyDescent="0.25">
      <c r="A402"/>
      <c r="B402"/>
      <c r="C402"/>
      <c r="D402"/>
      <c r="E402"/>
      <c r="F402"/>
      <c r="G402"/>
      <c r="H402"/>
      <c r="I402"/>
      <c r="J402"/>
      <c r="K402"/>
      <c r="L402"/>
      <c r="M402"/>
      <c r="N402"/>
      <c r="O402"/>
      <c r="P402"/>
      <c r="Q402"/>
      <c r="R402"/>
      <c r="S402"/>
    </row>
    <row r="403" spans="1:19" x14ac:dyDescent="0.25">
      <c r="A403"/>
      <c r="B403"/>
      <c r="C403"/>
      <c r="D403"/>
      <c r="E403"/>
      <c r="F403"/>
      <c r="G403"/>
      <c r="H403"/>
      <c r="I403"/>
      <c r="J403"/>
      <c r="K403"/>
      <c r="L403"/>
      <c r="M403"/>
      <c r="N403"/>
      <c r="O403"/>
      <c r="P403"/>
      <c r="Q403"/>
      <c r="R403"/>
      <c r="S403"/>
    </row>
    <row r="404" spans="1:19" x14ac:dyDescent="0.25">
      <c r="A404"/>
      <c r="B404"/>
      <c r="C404"/>
      <c r="D404"/>
      <c r="E404"/>
      <c r="F404"/>
      <c r="G404"/>
      <c r="H404"/>
      <c r="I404"/>
      <c r="J404"/>
      <c r="K404"/>
      <c r="L404"/>
      <c r="M404"/>
      <c r="N404"/>
      <c r="O404"/>
      <c r="P404"/>
      <c r="Q404"/>
      <c r="R404"/>
      <c r="S404"/>
    </row>
    <row r="405" spans="1:19" x14ac:dyDescent="0.25">
      <c r="A405"/>
      <c r="B405"/>
      <c r="C405"/>
      <c r="D405"/>
      <c r="E405"/>
      <c r="F405"/>
      <c r="G405"/>
      <c r="H405"/>
      <c r="I405"/>
      <c r="J405"/>
      <c r="K405"/>
      <c r="L405"/>
      <c r="M405"/>
      <c r="N405"/>
      <c r="O405"/>
      <c r="P405"/>
      <c r="Q405"/>
      <c r="R405"/>
      <c r="S405"/>
    </row>
    <row r="406" spans="1:19" x14ac:dyDescent="0.25">
      <c r="A406"/>
      <c r="B406"/>
      <c r="C406"/>
      <c r="D406"/>
      <c r="E406"/>
      <c r="F406"/>
      <c r="G406"/>
      <c r="H406"/>
      <c r="I406"/>
      <c r="J406"/>
      <c r="K406"/>
      <c r="L406"/>
      <c r="M406"/>
      <c r="N406"/>
      <c r="O406"/>
      <c r="P406"/>
      <c r="Q406"/>
      <c r="R406"/>
      <c r="S406"/>
    </row>
    <row r="407" spans="1:19" x14ac:dyDescent="0.25">
      <c r="A407"/>
      <c r="B407"/>
      <c r="C407"/>
      <c r="D407"/>
      <c r="E407"/>
      <c r="F407"/>
      <c r="G407"/>
      <c r="H407"/>
      <c r="I407"/>
      <c r="J407"/>
      <c r="K407"/>
      <c r="L407"/>
      <c r="M407"/>
      <c r="N407"/>
      <c r="O407"/>
      <c r="P407"/>
      <c r="Q407"/>
      <c r="R407"/>
      <c r="S407"/>
    </row>
    <row r="408" spans="1:19" x14ac:dyDescent="0.25">
      <c r="A408"/>
      <c r="B408"/>
      <c r="C408"/>
      <c r="D408"/>
      <c r="E408"/>
      <c r="F408"/>
      <c r="G408"/>
      <c r="H408"/>
      <c r="I408"/>
      <c r="J408"/>
      <c r="K408"/>
      <c r="L408"/>
      <c r="M408"/>
      <c r="N408"/>
      <c r="O408"/>
      <c r="P408"/>
      <c r="Q408"/>
      <c r="R408"/>
      <c r="S408"/>
    </row>
    <row r="409" spans="1:19" x14ac:dyDescent="0.25">
      <c r="A409"/>
      <c r="B409"/>
      <c r="C409"/>
      <c r="D409"/>
      <c r="E409"/>
      <c r="F409"/>
      <c r="G409"/>
      <c r="H409"/>
      <c r="I409"/>
      <c r="J409"/>
      <c r="K409"/>
      <c r="L409"/>
      <c r="M409"/>
      <c r="N409"/>
      <c r="O409"/>
      <c r="P409"/>
      <c r="Q409"/>
      <c r="R409"/>
      <c r="S409"/>
    </row>
    <row r="410" spans="1:19" x14ac:dyDescent="0.25">
      <c r="A410"/>
      <c r="B410"/>
      <c r="C410"/>
      <c r="D410"/>
      <c r="E410"/>
      <c r="F410"/>
      <c r="G410"/>
      <c r="H410"/>
      <c r="I410"/>
      <c r="J410"/>
      <c r="K410"/>
      <c r="L410"/>
      <c r="M410"/>
      <c r="N410"/>
      <c r="O410"/>
      <c r="P410"/>
      <c r="Q410"/>
      <c r="R410"/>
      <c r="S410"/>
    </row>
    <row r="411" spans="1:19" x14ac:dyDescent="0.25">
      <c r="A411"/>
      <c r="B411"/>
      <c r="C411"/>
      <c r="D411"/>
      <c r="E411"/>
      <c r="F411"/>
      <c r="G411"/>
      <c r="H411"/>
      <c r="I411"/>
      <c r="J411"/>
      <c r="K411"/>
      <c r="L411"/>
      <c r="M411"/>
      <c r="N411"/>
      <c r="O411"/>
      <c r="P411"/>
      <c r="Q411"/>
      <c r="R411"/>
      <c r="S411"/>
    </row>
    <row r="412" spans="1:19" x14ac:dyDescent="0.25">
      <c r="A412"/>
      <c r="B412"/>
      <c r="C412"/>
      <c r="D412"/>
      <c r="E412"/>
      <c r="F412"/>
      <c r="G412"/>
      <c r="H412"/>
      <c r="I412"/>
      <c r="J412"/>
      <c r="K412"/>
      <c r="L412"/>
      <c r="M412"/>
      <c r="N412"/>
      <c r="O412"/>
      <c r="P412"/>
      <c r="Q412"/>
      <c r="R412"/>
      <c r="S412"/>
    </row>
    <row r="413" spans="1:19" x14ac:dyDescent="0.25">
      <c r="A413"/>
      <c r="B413"/>
      <c r="C413"/>
      <c r="D413"/>
      <c r="E413"/>
      <c r="F413"/>
      <c r="G413"/>
      <c r="H413"/>
      <c r="I413"/>
      <c r="J413"/>
      <c r="K413"/>
      <c r="L413"/>
      <c r="M413"/>
      <c r="N413"/>
      <c r="O413"/>
      <c r="P413"/>
      <c r="Q413"/>
      <c r="R413"/>
      <c r="S413"/>
    </row>
    <row r="414" spans="1:19" x14ac:dyDescent="0.25">
      <c r="A414"/>
      <c r="B414"/>
      <c r="C414"/>
      <c r="D414"/>
      <c r="E414"/>
      <c r="F414"/>
      <c r="G414"/>
      <c r="H414"/>
      <c r="I414"/>
      <c r="J414"/>
      <c r="K414"/>
      <c r="L414"/>
      <c r="M414"/>
      <c r="N414"/>
      <c r="O414"/>
      <c r="P414"/>
      <c r="Q414"/>
      <c r="R414"/>
      <c r="S414"/>
    </row>
    <row r="415" spans="1:19" x14ac:dyDescent="0.25">
      <c r="A415"/>
      <c r="B415"/>
      <c r="C415"/>
      <c r="D415"/>
      <c r="E415"/>
      <c r="F415"/>
      <c r="G415"/>
      <c r="H415"/>
      <c r="I415"/>
      <c r="J415"/>
      <c r="K415"/>
      <c r="L415"/>
      <c r="M415"/>
      <c r="N415"/>
      <c r="O415"/>
      <c r="P415"/>
      <c r="Q415"/>
      <c r="R415"/>
      <c r="S415"/>
    </row>
    <row r="416" spans="1:19" x14ac:dyDescent="0.25">
      <c r="A416"/>
      <c r="B416"/>
      <c r="C416"/>
      <c r="D416"/>
      <c r="E416"/>
      <c r="F416"/>
      <c r="G416"/>
      <c r="H416"/>
      <c r="I416"/>
      <c r="J416"/>
      <c r="K416"/>
      <c r="L416"/>
      <c r="M416"/>
      <c r="N416"/>
      <c r="O416"/>
      <c r="P416"/>
      <c r="Q416"/>
      <c r="R416"/>
      <c r="S416"/>
    </row>
    <row r="417" spans="1:19" x14ac:dyDescent="0.25">
      <c r="A417"/>
      <c r="B417"/>
      <c r="C417"/>
      <c r="D417"/>
      <c r="E417"/>
      <c r="F417"/>
      <c r="G417"/>
      <c r="H417"/>
      <c r="I417"/>
      <c r="J417"/>
      <c r="K417"/>
      <c r="L417"/>
      <c r="M417"/>
      <c r="N417"/>
      <c r="O417"/>
      <c r="P417"/>
      <c r="Q417"/>
      <c r="R417"/>
      <c r="S417"/>
    </row>
    <row r="418" spans="1:19" x14ac:dyDescent="0.25">
      <c r="A418"/>
      <c r="B418"/>
      <c r="C418"/>
      <c r="D418"/>
      <c r="E418"/>
      <c r="F418"/>
      <c r="G418"/>
      <c r="H418"/>
      <c r="I418"/>
      <c r="J418"/>
      <c r="K418"/>
      <c r="L418"/>
      <c r="M418"/>
      <c r="N418"/>
      <c r="O418"/>
      <c r="P418"/>
      <c r="Q418"/>
      <c r="R418"/>
      <c r="S418"/>
    </row>
    <row r="419" spans="1:19" x14ac:dyDescent="0.25">
      <c r="A419"/>
      <c r="B419"/>
      <c r="C419"/>
      <c r="D419"/>
      <c r="E419"/>
      <c r="F419"/>
      <c r="G419"/>
      <c r="H419"/>
      <c r="I419"/>
      <c r="J419"/>
      <c r="K419"/>
      <c r="L419"/>
      <c r="M419"/>
      <c r="N419"/>
      <c r="O419"/>
      <c r="P419"/>
      <c r="Q419"/>
      <c r="R419"/>
      <c r="S419"/>
    </row>
    <row r="420" spans="1:19" x14ac:dyDescent="0.25">
      <c r="A420"/>
      <c r="B420"/>
      <c r="C420"/>
      <c r="D420"/>
      <c r="E420"/>
      <c r="F420"/>
      <c r="G420"/>
      <c r="H420"/>
      <c r="I420"/>
      <c r="J420"/>
      <c r="K420"/>
      <c r="L420"/>
      <c r="M420"/>
      <c r="N420"/>
      <c r="O420"/>
      <c r="P420"/>
      <c r="Q420"/>
      <c r="R420"/>
      <c r="S420"/>
    </row>
    <row r="421" spans="1:19" x14ac:dyDescent="0.25">
      <c r="A421"/>
      <c r="B421"/>
      <c r="C421"/>
      <c r="D421"/>
      <c r="E421"/>
      <c r="F421"/>
      <c r="G421"/>
      <c r="H421"/>
      <c r="I421"/>
      <c r="J421"/>
      <c r="K421"/>
      <c r="L421"/>
      <c r="M421"/>
      <c r="N421"/>
      <c r="O421"/>
      <c r="P421"/>
      <c r="Q421"/>
      <c r="R421"/>
      <c r="S421"/>
    </row>
    <row r="422" spans="1:19" x14ac:dyDescent="0.25">
      <c r="A422"/>
      <c r="B422"/>
      <c r="C422"/>
      <c r="D422"/>
      <c r="E422"/>
      <c r="F422"/>
      <c r="G422"/>
      <c r="H422"/>
      <c r="I422"/>
      <c r="J422"/>
      <c r="K422"/>
      <c r="L422"/>
      <c r="M422"/>
      <c r="N422"/>
      <c r="O422"/>
      <c r="P422"/>
      <c r="Q422"/>
      <c r="R422"/>
      <c r="S422"/>
    </row>
    <row r="423" spans="1:19" x14ac:dyDescent="0.25">
      <c r="A423"/>
      <c r="B423"/>
      <c r="C423"/>
      <c r="D423"/>
      <c r="E423"/>
      <c r="F423"/>
      <c r="G423"/>
      <c r="H423"/>
      <c r="I423"/>
      <c r="J423"/>
      <c r="K423"/>
      <c r="L423"/>
      <c r="M423"/>
      <c r="N423"/>
      <c r="O423"/>
      <c r="P423"/>
      <c r="Q423"/>
      <c r="R423"/>
      <c r="S423"/>
    </row>
    <row r="424" spans="1:19" x14ac:dyDescent="0.25">
      <c r="A424"/>
      <c r="B424"/>
      <c r="C424"/>
      <c r="D424"/>
      <c r="E424"/>
      <c r="F424"/>
      <c r="G424"/>
      <c r="H424"/>
      <c r="I424"/>
      <c r="J424"/>
      <c r="K424"/>
      <c r="L424"/>
      <c r="M424"/>
      <c r="N424"/>
      <c r="O424"/>
      <c r="P424"/>
      <c r="Q424"/>
      <c r="R424"/>
      <c r="S424"/>
    </row>
    <row r="425" spans="1:19" x14ac:dyDescent="0.25">
      <c r="A425"/>
      <c r="B425"/>
      <c r="C425"/>
      <c r="D425"/>
      <c r="E425"/>
      <c r="F425"/>
      <c r="G425"/>
      <c r="H425"/>
      <c r="I425"/>
      <c r="J425"/>
      <c r="K425"/>
      <c r="L425"/>
      <c r="M425"/>
      <c r="N425"/>
      <c r="O425"/>
      <c r="P425"/>
      <c r="Q425"/>
      <c r="R425"/>
      <c r="S425"/>
    </row>
    <row r="426" spans="1:19" x14ac:dyDescent="0.25">
      <c r="A426"/>
      <c r="B426"/>
      <c r="C426"/>
      <c r="D426"/>
      <c r="E426"/>
      <c r="F426"/>
      <c r="G426"/>
      <c r="H426"/>
      <c r="I426"/>
      <c r="J426"/>
      <c r="K426"/>
      <c r="L426"/>
      <c r="M426"/>
      <c r="N426"/>
      <c r="O426"/>
      <c r="P426"/>
      <c r="Q426"/>
      <c r="R426"/>
      <c r="S426"/>
    </row>
    <row r="427" spans="1:19" x14ac:dyDescent="0.25">
      <c r="A427"/>
      <c r="B427"/>
      <c r="C427"/>
      <c r="D427"/>
      <c r="E427"/>
      <c r="F427"/>
      <c r="G427"/>
      <c r="H427"/>
      <c r="I427"/>
      <c r="J427"/>
      <c r="K427"/>
      <c r="L427"/>
      <c r="M427"/>
      <c r="N427"/>
      <c r="O427"/>
      <c r="P427"/>
      <c r="Q427"/>
      <c r="R427"/>
      <c r="S427"/>
    </row>
    <row r="428" spans="1:19" x14ac:dyDescent="0.25">
      <c r="A428"/>
      <c r="B428"/>
      <c r="C428"/>
      <c r="D428"/>
      <c r="E428"/>
      <c r="F428"/>
      <c r="G428"/>
      <c r="H428"/>
      <c r="I428"/>
      <c r="J428"/>
      <c r="K428"/>
      <c r="L428"/>
      <c r="M428"/>
      <c r="N428"/>
      <c r="O428"/>
      <c r="P428"/>
      <c r="Q428"/>
      <c r="R428"/>
      <c r="S428"/>
    </row>
    <row r="429" spans="1:19" x14ac:dyDescent="0.25">
      <c r="A429"/>
      <c r="B429"/>
      <c r="C429"/>
      <c r="D429"/>
      <c r="E429"/>
      <c r="F429"/>
      <c r="G429"/>
      <c r="H429"/>
      <c r="I429"/>
      <c r="J429"/>
      <c r="K429"/>
      <c r="L429"/>
      <c r="M429"/>
      <c r="N429"/>
      <c r="O429"/>
      <c r="P429"/>
      <c r="Q429"/>
      <c r="R429"/>
      <c r="S429"/>
    </row>
    <row r="430" spans="1:19" x14ac:dyDescent="0.25">
      <c r="A430"/>
      <c r="B430"/>
      <c r="C430"/>
      <c r="D430"/>
      <c r="E430"/>
      <c r="F430"/>
      <c r="G430"/>
      <c r="H430"/>
      <c r="I430"/>
      <c r="J430"/>
      <c r="K430"/>
      <c r="L430"/>
      <c r="M430"/>
      <c r="N430"/>
      <c r="O430"/>
      <c r="P430"/>
      <c r="Q430"/>
      <c r="R430"/>
      <c r="S430"/>
    </row>
    <row r="431" spans="1:19" x14ac:dyDescent="0.25">
      <c r="A431"/>
      <c r="B431"/>
      <c r="C431"/>
      <c r="D431"/>
      <c r="E431"/>
      <c r="F431"/>
      <c r="G431"/>
      <c r="H431"/>
      <c r="I431"/>
      <c r="J431"/>
      <c r="K431"/>
      <c r="L431"/>
      <c r="M431"/>
      <c r="N431"/>
      <c r="O431"/>
      <c r="P431"/>
      <c r="Q431"/>
      <c r="R431"/>
      <c r="S431"/>
    </row>
    <row r="432" spans="1:19" x14ac:dyDescent="0.25">
      <c r="A432"/>
      <c r="B432"/>
      <c r="C432"/>
      <c r="D432"/>
      <c r="E432"/>
      <c r="F432"/>
      <c r="G432"/>
      <c r="H432"/>
      <c r="I432"/>
      <c r="J432"/>
      <c r="K432"/>
      <c r="L432"/>
      <c r="M432"/>
      <c r="N432"/>
      <c r="O432"/>
      <c r="P432"/>
      <c r="Q432"/>
      <c r="R432"/>
      <c r="S432"/>
    </row>
    <row r="433" spans="1:19" x14ac:dyDescent="0.25">
      <c r="A433"/>
      <c r="B433"/>
      <c r="C433"/>
      <c r="D433"/>
      <c r="E433"/>
      <c r="F433"/>
      <c r="G433"/>
      <c r="H433"/>
      <c r="I433"/>
      <c r="J433"/>
      <c r="K433"/>
      <c r="L433"/>
      <c r="M433"/>
      <c r="N433"/>
      <c r="O433"/>
      <c r="P433"/>
      <c r="Q433"/>
      <c r="R433"/>
      <c r="S433"/>
    </row>
    <row r="434" spans="1:19" x14ac:dyDescent="0.25">
      <c r="A434"/>
      <c r="B434"/>
      <c r="C434"/>
      <c r="D434"/>
      <c r="E434"/>
      <c r="F434"/>
      <c r="G434"/>
      <c r="H434"/>
      <c r="I434"/>
      <c r="J434"/>
      <c r="K434"/>
      <c r="L434"/>
      <c r="M434"/>
      <c r="N434"/>
      <c r="O434"/>
      <c r="P434"/>
      <c r="Q434"/>
      <c r="R434"/>
      <c r="S434"/>
    </row>
    <row r="435" spans="1:19" x14ac:dyDescent="0.25">
      <c r="A435"/>
      <c r="B435"/>
      <c r="C435"/>
      <c r="D435"/>
      <c r="E435"/>
      <c r="F435"/>
      <c r="G435"/>
      <c r="H435"/>
      <c r="I435"/>
      <c r="J435"/>
      <c r="K435"/>
      <c r="L435"/>
      <c r="M435"/>
      <c r="N435"/>
      <c r="O435"/>
      <c r="P435"/>
      <c r="Q435"/>
      <c r="R435"/>
      <c r="S435"/>
    </row>
    <row r="436" spans="1:19" x14ac:dyDescent="0.25">
      <c r="A436"/>
      <c r="B436"/>
      <c r="C436"/>
      <c r="D436"/>
      <c r="E436"/>
      <c r="F436"/>
      <c r="G436"/>
      <c r="H436"/>
      <c r="I436"/>
      <c r="J436"/>
      <c r="K436"/>
      <c r="L436"/>
      <c r="M436"/>
      <c r="N436"/>
      <c r="O436"/>
      <c r="P436"/>
      <c r="Q436"/>
      <c r="R436"/>
      <c r="S436"/>
    </row>
    <row r="437" spans="1:19" x14ac:dyDescent="0.25">
      <c r="A437"/>
      <c r="B437"/>
      <c r="C437"/>
      <c r="D437"/>
      <c r="E437"/>
      <c r="F437"/>
      <c r="G437"/>
      <c r="H437"/>
      <c r="I437"/>
      <c r="J437"/>
      <c r="K437"/>
      <c r="L437"/>
      <c r="M437"/>
      <c r="N437"/>
      <c r="O437"/>
      <c r="P437"/>
      <c r="Q437"/>
      <c r="R437"/>
      <c r="S437"/>
    </row>
    <row r="438" spans="1:19" x14ac:dyDescent="0.25">
      <c r="A438"/>
      <c r="B438"/>
      <c r="C438"/>
      <c r="D438"/>
      <c r="E438"/>
      <c r="F438"/>
      <c r="G438"/>
      <c r="H438"/>
      <c r="I438"/>
      <c r="J438"/>
      <c r="K438"/>
      <c r="L438"/>
      <c r="M438"/>
      <c r="N438"/>
      <c r="O438"/>
      <c r="P438"/>
      <c r="Q438"/>
      <c r="R438"/>
      <c r="S438"/>
    </row>
    <row r="439" spans="1:19" x14ac:dyDescent="0.25">
      <c r="A439"/>
      <c r="B439"/>
      <c r="C439"/>
      <c r="D439"/>
      <c r="E439"/>
      <c r="F439"/>
      <c r="G439"/>
      <c r="H439"/>
      <c r="I439"/>
      <c r="J439"/>
      <c r="K439"/>
      <c r="L439"/>
      <c r="M439"/>
      <c r="N439"/>
      <c r="O439"/>
      <c r="P439"/>
      <c r="Q439"/>
      <c r="R439"/>
      <c r="S439"/>
    </row>
    <row r="440" spans="1:19" x14ac:dyDescent="0.25">
      <c r="A440"/>
      <c r="B440"/>
      <c r="C440"/>
      <c r="D440"/>
      <c r="E440"/>
      <c r="F440"/>
      <c r="G440"/>
      <c r="H440"/>
      <c r="I440"/>
      <c r="J440"/>
      <c r="K440"/>
      <c r="L440"/>
      <c r="M440"/>
      <c r="N440"/>
      <c r="O440"/>
      <c r="P440"/>
      <c r="Q440"/>
      <c r="R440"/>
      <c r="S440"/>
    </row>
    <row r="441" spans="1:19" x14ac:dyDescent="0.25">
      <c r="A441"/>
      <c r="B441"/>
      <c r="C441"/>
      <c r="D441"/>
      <c r="E441"/>
      <c r="F441"/>
      <c r="G441"/>
      <c r="H441"/>
      <c r="I441"/>
      <c r="J441"/>
      <c r="K441"/>
      <c r="L441"/>
      <c r="M441"/>
      <c r="N441"/>
      <c r="O441"/>
      <c r="P441"/>
      <c r="Q441"/>
      <c r="R441"/>
      <c r="S441"/>
    </row>
    <row r="442" spans="1:19" x14ac:dyDescent="0.25">
      <c r="A442"/>
      <c r="B442"/>
      <c r="C442"/>
      <c r="D442"/>
      <c r="E442"/>
      <c r="F442"/>
      <c r="G442"/>
      <c r="H442"/>
      <c r="I442"/>
      <c r="J442"/>
      <c r="K442"/>
      <c r="L442"/>
      <c r="M442"/>
      <c r="N442"/>
      <c r="O442"/>
      <c r="P442"/>
      <c r="Q442"/>
      <c r="R442"/>
      <c r="S442"/>
    </row>
    <row r="443" spans="1:19" x14ac:dyDescent="0.25">
      <c r="A443"/>
      <c r="B443"/>
      <c r="C443"/>
      <c r="D443"/>
      <c r="E443"/>
      <c r="F443"/>
      <c r="G443"/>
      <c r="H443"/>
      <c r="I443"/>
      <c r="J443"/>
      <c r="K443"/>
      <c r="L443"/>
      <c r="M443"/>
      <c r="N443"/>
      <c r="O443"/>
      <c r="P443"/>
      <c r="Q443"/>
      <c r="R443"/>
      <c r="S443"/>
    </row>
    <row r="444" spans="1:19" x14ac:dyDescent="0.25">
      <c r="A444"/>
      <c r="B444"/>
      <c r="C444"/>
      <c r="D444"/>
      <c r="E444"/>
      <c r="F444"/>
      <c r="G444"/>
      <c r="H444"/>
      <c r="I444"/>
      <c r="J444"/>
      <c r="K444"/>
      <c r="L444"/>
      <c r="M444"/>
      <c r="N444"/>
      <c r="O444"/>
      <c r="P444"/>
      <c r="Q444"/>
      <c r="R444"/>
      <c r="S444"/>
    </row>
    <row r="445" spans="1:19" x14ac:dyDescent="0.25">
      <c r="A445"/>
      <c r="B445"/>
      <c r="C445"/>
      <c r="D445"/>
      <c r="E445"/>
      <c r="F445"/>
      <c r="G445"/>
      <c r="H445"/>
      <c r="I445"/>
      <c r="J445"/>
      <c r="K445"/>
      <c r="L445"/>
      <c r="M445"/>
      <c r="N445"/>
      <c r="O445"/>
      <c r="P445"/>
      <c r="Q445"/>
      <c r="R445"/>
      <c r="S445"/>
    </row>
    <row r="446" spans="1:19" x14ac:dyDescent="0.25">
      <c r="A446"/>
      <c r="B446"/>
      <c r="C446"/>
      <c r="D446"/>
      <c r="E446"/>
      <c r="F446"/>
      <c r="G446"/>
      <c r="H446"/>
      <c r="I446"/>
      <c r="J446"/>
      <c r="K446"/>
      <c r="L446"/>
      <c r="M446"/>
      <c r="N446"/>
      <c r="O446"/>
      <c r="P446"/>
      <c r="Q446"/>
      <c r="R446"/>
      <c r="S446"/>
    </row>
    <row r="447" spans="1:19" x14ac:dyDescent="0.25">
      <c r="A447"/>
      <c r="B447"/>
      <c r="C447"/>
      <c r="D447"/>
      <c r="E447"/>
      <c r="F447"/>
      <c r="G447"/>
      <c r="H447"/>
      <c r="I447"/>
      <c r="J447"/>
      <c r="K447"/>
      <c r="L447"/>
      <c r="M447"/>
      <c r="N447"/>
      <c r="O447"/>
      <c r="P447"/>
      <c r="Q447"/>
      <c r="R447"/>
      <c r="S447"/>
    </row>
    <row r="448" spans="1:19" x14ac:dyDescent="0.25">
      <c r="A448"/>
      <c r="B448"/>
      <c r="C448"/>
      <c r="D448"/>
      <c r="E448"/>
      <c r="F448"/>
      <c r="G448"/>
      <c r="H448"/>
      <c r="I448"/>
      <c r="J448"/>
      <c r="K448"/>
      <c r="L448"/>
      <c r="M448"/>
      <c r="N448"/>
      <c r="O448"/>
      <c r="P448"/>
      <c r="Q448"/>
      <c r="R448"/>
      <c r="S448"/>
    </row>
    <row r="449" spans="1:19" x14ac:dyDescent="0.25">
      <c r="A449"/>
      <c r="B449"/>
      <c r="C449"/>
      <c r="D449"/>
      <c r="E449"/>
      <c r="F449"/>
      <c r="G449"/>
      <c r="H449"/>
      <c r="I449"/>
      <c r="J449"/>
      <c r="K449"/>
      <c r="L449"/>
      <c r="M449"/>
      <c r="N449"/>
      <c r="O449"/>
      <c r="P449"/>
      <c r="Q449"/>
      <c r="R449"/>
      <c r="S449"/>
    </row>
    <row r="450" spans="1:19" x14ac:dyDescent="0.25">
      <c r="A450"/>
      <c r="B450"/>
      <c r="C450"/>
      <c r="D450"/>
      <c r="E450"/>
      <c r="F450"/>
      <c r="G450"/>
      <c r="H450"/>
      <c r="I450"/>
      <c r="J450"/>
      <c r="K450"/>
      <c r="L450"/>
      <c r="M450"/>
      <c r="N450"/>
      <c r="O450"/>
      <c r="P450"/>
      <c r="Q450"/>
      <c r="R450"/>
      <c r="S450"/>
    </row>
    <row r="451" spans="1:19" x14ac:dyDescent="0.25">
      <c r="A451"/>
      <c r="B451"/>
      <c r="C451"/>
      <c r="D451"/>
      <c r="E451"/>
      <c r="F451"/>
      <c r="G451"/>
      <c r="H451"/>
      <c r="I451"/>
      <c r="J451"/>
      <c r="K451"/>
      <c r="L451"/>
      <c r="M451"/>
      <c r="N451"/>
      <c r="O451"/>
      <c r="P451"/>
      <c r="Q451"/>
      <c r="R451"/>
      <c r="S451"/>
    </row>
    <row r="452" spans="1:19" x14ac:dyDescent="0.25">
      <c r="A452"/>
      <c r="B452"/>
      <c r="C452"/>
      <c r="D452"/>
      <c r="E452"/>
      <c r="F452"/>
      <c r="G452"/>
      <c r="H452"/>
      <c r="I452"/>
      <c r="J452"/>
      <c r="K452"/>
      <c r="L452"/>
      <c r="M452"/>
      <c r="N452"/>
      <c r="O452"/>
      <c r="P452"/>
      <c r="Q452"/>
      <c r="R452"/>
      <c r="S452"/>
    </row>
    <row r="453" spans="1:19" x14ac:dyDescent="0.25">
      <c r="A453"/>
      <c r="B453"/>
      <c r="C453"/>
      <c r="D453"/>
      <c r="E453"/>
      <c r="F453"/>
      <c r="G453"/>
      <c r="H453"/>
      <c r="I453"/>
      <c r="J453"/>
      <c r="K453"/>
      <c r="L453"/>
      <c r="M453"/>
      <c r="N453"/>
      <c r="O453"/>
      <c r="P453"/>
      <c r="Q453"/>
      <c r="R453"/>
      <c r="S453"/>
    </row>
    <row r="454" spans="1:19" x14ac:dyDescent="0.25">
      <c r="A454"/>
      <c r="B454"/>
      <c r="C454"/>
      <c r="D454"/>
      <c r="E454"/>
      <c r="F454"/>
      <c r="G454"/>
      <c r="H454"/>
      <c r="I454"/>
      <c r="J454"/>
      <c r="K454"/>
      <c r="L454"/>
      <c r="M454"/>
      <c r="N454"/>
      <c r="O454"/>
      <c r="P454"/>
      <c r="Q454"/>
      <c r="R454"/>
      <c r="S454"/>
    </row>
    <row r="455" spans="1:19" x14ac:dyDescent="0.25">
      <c r="A455"/>
      <c r="B455"/>
      <c r="C455"/>
      <c r="D455"/>
      <c r="E455"/>
      <c r="F455"/>
      <c r="G455"/>
      <c r="H455"/>
      <c r="I455"/>
      <c r="J455"/>
      <c r="K455"/>
      <c r="L455"/>
      <c r="M455"/>
      <c r="N455"/>
      <c r="O455"/>
      <c r="P455"/>
      <c r="Q455"/>
      <c r="R455"/>
      <c r="S455"/>
    </row>
    <row r="456" spans="1:19" x14ac:dyDescent="0.25">
      <c r="A456"/>
      <c r="B456"/>
      <c r="C456"/>
      <c r="D456"/>
      <c r="E456"/>
      <c r="F456"/>
      <c r="G456"/>
      <c r="H456"/>
      <c r="I456"/>
      <c r="J456"/>
      <c r="K456"/>
      <c r="L456"/>
      <c r="M456"/>
      <c r="N456"/>
      <c r="O456"/>
      <c r="P456"/>
      <c r="Q456"/>
      <c r="R456"/>
      <c r="S456"/>
    </row>
    <row r="457" spans="1:19" x14ac:dyDescent="0.25">
      <c r="A457"/>
      <c r="B457"/>
      <c r="C457"/>
      <c r="D457"/>
      <c r="E457"/>
      <c r="F457"/>
      <c r="G457"/>
      <c r="H457"/>
      <c r="I457"/>
      <c r="J457"/>
      <c r="K457"/>
      <c r="L457"/>
      <c r="M457"/>
      <c r="N457"/>
      <c r="O457"/>
      <c r="P457"/>
      <c r="Q457"/>
      <c r="R457"/>
      <c r="S457"/>
    </row>
    <row r="458" spans="1:19" x14ac:dyDescent="0.25">
      <c r="A458"/>
      <c r="B458"/>
      <c r="C458"/>
      <c r="D458"/>
      <c r="E458"/>
      <c r="F458"/>
      <c r="G458"/>
      <c r="H458"/>
      <c r="I458"/>
      <c r="J458"/>
      <c r="K458"/>
      <c r="L458"/>
      <c r="M458"/>
      <c r="N458"/>
      <c r="O458"/>
      <c r="P458"/>
      <c r="Q458"/>
      <c r="R458"/>
      <c r="S458"/>
    </row>
    <row r="459" spans="1:19" x14ac:dyDescent="0.25">
      <c r="A459"/>
      <c r="B459"/>
      <c r="C459"/>
      <c r="D459"/>
      <c r="E459"/>
      <c r="F459"/>
      <c r="G459"/>
      <c r="H459"/>
      <c r="I459"/>
      <c r="J459"/>
      <c r="K459"/>
      <c r="L459"/>
      <c r="M459"/>
      <c r="N459"/>
      <c r="O459"/>
      <c r="P459"/>
      <c r="Q459"/>
      <c r="R459"/>
      <c r="S459"/>
    </row>
    <row r="460" spans="1:19" x14ac:dyDescent="0.25">
      <c r="A460"/>
      <c r="B460"/>
      <c r="C460"/>
      <c r="D460"/>
      <c r="E460"/>
      <c r="F460"/>
      <c r="G460"/>
      <c r="H460"/>
      <c r="I460"/>
      <c r="J460"/>
      <c r="K460"/>
      <c r="L460"/>
      <c r="M460"/>
      <c r="N460"/>
      <c r="O460"/>
      <c r="P460"/>
      <c r="Q460"/>
      <c r="R460"/>
      <c r="S460"/>
    </row>
    <row r="461" spans="1:19" x14ac:dyDescent="0.25">
      <c r="A461"/>
      <c r="B461"/>
      <c r="C461"/>
      <c r="D461"/>
      <c r="E461"/>
      <c r="F461"/>
      <c r="G461"/>
      <c r="H461"/>
      <c r="I461"/>
      <c r="J461"/>
      <c r="K461"/>
      <c r="L461"/>
      <c r="M461"/>
      <c r="N461"/>
      <c r="O461"/>
      <c r="P461"/>
      <c r="Q461"/>
      <c r="R461"/>
      <c r="S461"/>
    </row>
    <row r="462" spans="1:19" x14ac:dyDescent="0.25">
      <c r="A462"/>
      <c r="B462"/>
      <c r="C462"/>
      <c r="D462"/>
      <c r="E462"/>
      <c r="F462"/>
      <c r="G462"/>
      <c r="H462"/>
      <c r="I462"/>
      <c r="J462"/>
      <c r="K462"/>
      <c r="L462"/>
      <c r="M462"/>
      <c r="N462"/>
      <c r="O462"/>
      <c r="P462"/>
      <c r="Q462"/>
      <c r="R462"/>
      <c r="S462"/>
    </row>
    <row r="463" spans="1:19" x14ac:dyDescent="0.25">
      <c r="A463"/>
      <c r="B463"/>
      <c r="C463"/>
      <c r="D463"/>
      <c r="E463"/>
      <c r="F463"/>
      <c r="G463"/>
      <c r="H463"/>
      <c r="I463"/>
      <c r="J463"/>
      <c r="K463"/>
      <c r="L463"/>
      <c r="M463"/>
      <c r="N463"/>
      <c r="O463"/>
      <c r="P463"/>
      <c r="Q463"/>
      <c r="R463"/>
      <c r="S463"/>
    </row>
    <row r="464" spans="1:19" x14ac:dyDescent="0.25">
      <c r="A464"/>
      <c r="B464"/>
      <c r="C464"/>
      <c r="D464"/>
      <c r="E464"/>
      <c r="F464"/>
      <c r="G464"/>
      <c r="H464"/>
      <c r="I464"/>
      <c r="J464"/>
      <c r="K464"/>
      <c r="L464"/>
      <c r="M464"/>
      <c r="N464"/>
      <c r="O464"/>
      <c r="P464"/>
      <c r="Q464"/>
      <c r="R464"/>
      <c r="S464"/>
    </row>
    <row r="465" spans="1:19" x14ac:dyDescent="0.25">
      <c r="A465"/>
      <c r="B465"/>
      <c r="C465"/>
      <c r="D465"/>
      <c r="E465"/>
      <c r="F465"/>
      <c r="G465"/>
      <c r="H465"/>
      <c r="I465"/>
      <c r="J465"/>
      <c r="K465"/>
      <c r="L465"/>
      <c r="M465"/>
      <c r="N465"/>
      <c r="O465"/>
      <c r="P465"/>
      <c r="Q465"/>
      <c r="R465"/>
      <c r="S465"/>
    </row>
    <row r="466" spans="1:19" x14ac:dyDescent="0.25">
      <c r="A466"/>
      <c r="B466"/>
      <c r="C466"/>
      <c r="D466"/>
      <c r="E466"/>
      <c r="F466"/>
      <c r="G466"/>
      <c r="H466"/>
      <c r="I466"/>
      <c r="J466"/>
      <c r="K466"/>
      <c r="L466"/>
      <c r="M466"/>
      <c r="N466"/>
      <c r="O466"/>
      <c r="P466"/>
      <c r="Q466"/>
      <c r="R466"/>
      <c r="S466"/>
    </row>
    <row r="467" spans="1:19" x14ac:dyDescent="0.25">
      <c r="A467"/>
      <c r="B467"/>
      <c r="C467"/>
      <c r="D467"/>
      <c r="E467"/>
      <c r="F467"/>
      <c r="G467"/>
      <c r="H467"/>
      <c r="I467"/>
      <c r="J467"/>
      <c r="K467"/>
      <c r="L467"/>
      <c r="M467"/>
      <c r="N467"/>
      <c r="O467"/>
      <c r="P467"/>
      <c r="Q467"/>
      <c r="R467"/>
      <c r="S467"/>
    </row>
    <row r="468" spans="1:19" x14ac:dyDescent="0.25">
      <c r="A468"/>
      <c r="B468"/>
      <c r="C468"/>
      <c r="D468"/>
      <c r="E468"/>
      <c r="F468"/>
      <c r="G468"/>
      <c r="H468"/>
      <c r="I468"/>
      <c r="J468"/>
      <c r="K468"/>
      <c r="L468"/>
      <c r="M468"/>
      <c r="N468"/>
      <c r="O468"/>
      <c r="P468"/>
      <c r="Q468"/>
      <c r="R468"/>
      <c r="S468"/>
    </row>
    <row r="469" spans="1:19" x14ac:dyDescent="0.25">
      <c r="A469"/>
      <c r="B469"/>
      <c r="C469"/>
      <c r="D469"/>
      <c r="E469"/>
      <c r="F469"/>
      <c r="G469"/>
      <c r="H469"/>
      <c r="I469"/>
      <c r="J469"/>
      <c r="K469"/>
      <c r="L469"/>
      <c r="M469"/>
      <c r="N469"/>
      <c r="O469"/>
      <c r="P469"/>
      <c r="Q469"/>
      <c r="R469"/>
      <c r="S469"/>
    </row>
    <row r="470" spans="1:19" x14ac:dyDescent="0.25">
      <c r="A470"/>
      <c r="B470"/>
      <c r="C470"/>
      <c r="D470"/>
      <c r="E470"/>
      <c r="F470"/>
      <c r="G470"/>
      <c r="H470"/>
      <c r="I470"/>
      <c r="J470"/>
      <c r="K470"/>
      <c r="L470"/>
      <c r="M470"/>
      <c r="N470"/>
      <c r="O470"/>
      <c r="P470"/>
      <c r="Q470"/>
      <c r="R470"/>
      <c r="S470"/>
    </row>
    <row r="471" spans="1:19" x14ac:dyDescent="0.25">
      <c r="A471"/>
      <c r="B471"/>
      <c r="C471"/>
      <c r="D471"/>
      <c r="E471"/>
      <c r="F471"/>
      <c r="G471"/>
      <c r="H471"/>
      <c r="I471"/>
      <c r="J471"/>
      <c r="K471"/>
      <c r="L471"/>
      <c r="M471"/>
      <c r="N471"/>
      <c r="O471"/>
      <c r="P471"/>
      <c r="Q471"/>
      <c r="R471"/>
      <c r="S471"/>
    </row>
    <row r="472" spans="1:19" x14ac:dyDescent="0.25">
      <c r="A472"/>
      <c r="B472"/>
      <c r="C472"/>
      <c r="D472"/>
      <c r="E472"/>
      <c r="F472"/>
      <c r="G472"/>
      <c r="H472"/>
      <c r="I472"/>
      <c r="J472"/>
      <c r="K472"/>
      <c r="L472"/>
      <c r="M472"/>
      <c r="N472"/>
      <c r="O472"/>
      <c r="P472"/>
      <c r="Q472"/>
      <c r="R472"/>
      <c r="S472"/>
    </row>
    <row r="473" spans="1:19" x14ac:dyDescent="0.25">
      <c r="A473"/>
      <c r="B473"/>
      <c r="C473"/>
      <c r="D473"/>
      <c r="E473"/>
      <c r="F473"/>
      <c r="G473"/>
      <c r="H473"/>
      <c r="I473"/>
      <c r="J473"/>
      <c r="K473"/>
      <c r="L473"/>
      <c r="M473"/>
      <c r="N473"/>
      <c r="O473"/>
      <c r="P473"/>
      <c r="Q473"/>
      <c r="R473"/>
      <c r="S473"/>
    </row>
    <row r="474" spans="1:19" x14ac:dyDescent="0.25">
      <c r="A474"/>
      <c r="B474"/>
      <c r="C474"/>
      <c r="D474"/>
      <c r="E474"/>
      <c r="F474"/>
      <c r="G474"/>
      <c r="H474"/>
      <c r="I474"/>
      <c r="J474"/>
      <c r="K474"/>
      <c r="L474"/>
      <c r="M474"/>
      <c r="N474"/>
      <c r="O474"/>
      <c r="P474"/>
      <c r="Q474"/>
      <c r="R474"/>
      <c r="S474"/>
    </row>
    <row r="475" spans="1:19" x14ac:dyDescent="0.25">
      <c r="A475"/>
      <c r="B475"/>
      <c r="C475"/>
      <c r="D475"/>
      <c r="E475"/>
      <c r="F475"/>
      <c r="G475"/>
      <c r="H475"/>
      <c r="I475"/>
      <c r="J475"/>
      <c r="K475"/>
      <c r="L475"/>
      <c r="M475"/>
      <c r="N475"/>
      <c r="O475"/>
      <c r="P475"/>
      <c r="Q475"/>
      <c r="R475"/>
      <c r="S475"/>
    </row>
    <row r="476" spans="1:19" x14ac:dyDescent="0.25">
      <c r="A476"/>
      <c r="B476"/>
      <c r="C476"/>
      <c r="D476"/>
      <c r="E476"/>
      <c r="F476"/>
      <c r="G476"/>
      <c r="H476"/>
      <c r="I476"/>
      <c r="J476"/>
      <c r="K476"/>
      <c r="L476"/>
      <c r="M476"/>
      <c r="N476"/>
      <c r="O476"/>
      <c r="P476"/>
      <c r="Q476"/>
      <c r="R476"/>
      <c r="S476"/>
    </row>
    <row r="477" spans="1:19" x14ac:dyDescent="0.25">
      <c r="A477"/>
      <c r="B477"/>
      <c r="C477"/>
      <c r="D477"/>
      <c r="E477"/>
      <c r="F477"/>
      <c r="G477"/>
      <c r="H477"/>
      <c r="I477"/>
      <c r="J477"/>
      <c r="K477"/>
      <c r="L477"/>
      <c r="M477"/>
      <c r="N477"/>
      <c r="O477"/>
      <c r="P477"/>
      <c r="Q477"/>
      <c r="R477"/>
      <c r="S477"/>
    </row>
    <row r="478" spans="1:19" x14ac:dyDescent="0.25">
      <c r="A478"/>
      <c r="B478"/>
      <c r="C478"/>
      <c r="D478"/>
      <c r="E478"/>
      <c r="F478"/>
      <c r="G478"/>
      <c r="H478"/>
      <c r="I478"/>
      <c r="J478"/>
      <c r="K478"/>
      <c r="L478"/>
      <c r="M478"/>
      <c r="N478"/>
      <c r="O478"/>
      <c r="P478"/>
      <c r="Q478"/>
      <c r="R478"/>
      <c r="S478"/>
    </row>
    <row r="479" spans="1:19" x14ac:dyDescent="0.25">
      <c r="A479"/>
      <c r="B479"/>
      <c r="C479"/>
      <c r="D479"/>
      <c r="E479"/>
      <c r="F479"/>
      <c r="G479"/>
      <c r="H479"/>
      <c r="I479"/>
      <c r="J479"/>
      <c r="K479"/>
      <c r="L479"/>
      <c r="M479"/>
      <c r="N479"/>
      <c r="O479"/>
      <c r="P479"/>
      <c r="Q479"/>
      <c r="R479"/>
      <c r="S479"/>
    </row>
    <row r="480" spans="1:19" x14ac:dyDescent="0.25">
      <c r="A480"/>
      <c r="B480"/>
      <c r="C480"/>
      <c r="D480"/>
      <c r="E480"/>
      <c r="F480"/>
      <c r="G480"/>
      <c r="H480"/>
      <c r="I480"/>
      <c r="J480"/>
      <c r="K480"/>
      <c r="L480"/>
      <c r="M480"/>
      <c r="N480"/>
      <c r="O480"/>
      <c r="P480"/>
      <c r="Q480"/>
      <c r="R480"/>
      <c r="S480"/>
    </row>
    <row r="481" spans="1:19" x14ac:dyDescent="0.25">
      <c r="A481"/>
      <c r="B481"/>
      <c r="C481"/>
      <c r="D481"/>
      <c r="E481"/>
      <c r="F481"/>
      <c r="G481"/>
      <c r="H481"/>
      <c r="I481"/>
      <c r="J481"/>
      <c r="K481"/>
      <c r="L481"/>
      <c r="M481"/>
      <c r="N481"/>
      <c r="O481"/>
      <c r="P481"/>
      <c r="Q481"/>
      <c r="R481"/>
      <c r="S481"/>
    </row>
    <row r="482" spans="1:19" x14ac:dyDescent="0.25">
      <c r="A482"/>
      <c r="B482"/>
      <c r="C482"/>
      <c r="D482"/>
      <c r="E482"/>
      <c r="F482"/>
      <c r="G482"/>
      <c r="H482"/>
      <c r="I482"/>
      <c r="J482"/>
      <c r="K482"/>
      <c r="L482"/>
      <c r="M482"/>
      <c r="N482"/>
      <c r="O482"/>
      <c r="P482"/>
      <c r="Q482"/>
      <c r="R482"/>
      <c r="S482"/>
    </row>
    <row r="483" spans="1:19" x14ac:dyDescent="0.25">
      <c r="A483"/>
      <c r="B483"/>
      <c r="C483"/>
      <c r="D483"/>
      <c r="E483"/>
      <c r="F483"/>
      <c r="G483"/>
      <c r="H483"/>
      <c r="I483"/>
      <c r="J483"/>
      <c r="K483"/>
      <c r="L483"/>
      <c r="M483"/>
      <c r="N483"/>
      <c r="O483"/>
      <c r="P483"/>
      <c r="Q483"/>
      <c r="R483"/>
      <c r="S483"/>
    </row>
    <row r="484" spans="1:19" x14ac:dyDescent="0.25">
      <c r="A484"/>
      <c r="B484"/>
      <c r="C484"/>
      <c r="D484"/>
      <c r="E484"/>
      <c r="F484"/>
      <c r="G484"/>
      <c r="H484"/>
      <c r="I484"/>
      <c r="J484"/>
      <c r="K484"/>
      <c r="L484"/>
      <c r="M484"/>
      <c r="N484"/>
      <c r="O484"/>
      <c r="P484"/>
      <c r="Q484"/>
      <c r="R484"/>
      <c r="S484"/>
    </row>
    <row r="485" spans="1:19" x14ac:dyDescent="0.25">
      <c r="A485"/>
      <c r="B485"/>
      <c r="C485"/>
      <c r="D485"/>
      <c r="E485"/>
      <c r="F485"/>
      <c r="G485"/>
      <c r="H485"/>
      <c r="I485"/>
      <c r="J485"/>
      <c r="K485"/>
      <c r="L485"/>
      <c r="M485"/>
      <c r="N485"/>
      <c r="O485"/>
      <c r="P485"/>
      <c r="Q485"/>
      <c r="R485"/>
      <c r="S485"/>
    </row>
    <row r="486" spans="1:19" x14ac:dyDescent="0.25">
      <c r="A486"/>
      <c r="B486"/>
      <c r="C486"/>
      <c r="D486"/>
      <c r="E486"/>
      <c r="F486"/>
      <c r="G486"/>
      <c r="H486"/>
      <c r="I486"/>
      <c r="J486"/>
      <c r="K486"/>
      <c r="L486"/>
      <c r="M486"/>
      <c r="N486"/>
      <c r="O486"/>
      <c r="P486"/>
      <c r="Q486"/>
      <c r="R486"/>
      <c r="S486"/>
    </row>
    <row r="487" spans="1:19" x14ac:dyDescent="0.25">
      <c r="A487"/>
      <c r="B487"/>
      <c r="C487"/>
      <c r="D487"/>
      <c r="E487"/>
      <c r="F487"/>
      <c r="G487"/>
      <c r="H487"/>
      <c r="I487"/>
      <c r="J487"/>
      <c r="K487"/>
      <c r="L487"/>
      <c r="M487"/>
      <c r="N487"/>
      <c r="O487"/>
      <c r="P487"/>
      <c r="Q487"/>
      <c r="R487"/>
      <c r="S487"/>
    </row>
    <row r="488" spans="1:19" x14ac:dyDescent="0.25">
      <c r="A488"/>
      <c r="B488"/>
      <c r="C488"/>
      <c r="D488"/>
      <c r="E488"/>
      <c r="F488"/>
      <c r="G488"/>
      <c r="H488"/>
      <c r="I488"/>
      <c r="J488"/>
      <c r="K488"/>
      <c r="L488"/>
      <c r="M488"/>
      <c r="N488"/>
      <c r="O488"/>
      <c r="P488"/>
      <c r="Q488"/>
      <c r="R488"/>
      <c r="S488"/>
    </row>
    <row r="489" spans="1:19" x14ac:dyDescent="0.25">
      <c r="A489"/>
      <c r="B489"/>
      <c r="C489"/>
      <c r="D489"/>
      <c r="E489"/>
      <c r="F489"/>
      <c r="G489"/>
      <c r="H489"/>
      <c r="I489"/>
      <c r="J489"/>
      <c r="K489"/>
      <c r="L489"/>
      <c r="M489"/>
      <c r="N489"/>
      <c r="O489"/>
      <c r="P489"/>
      <c r="Q489"/>
      <c r="R489"/>
      <c r="S489"/>
    </row>
    <row r="490" spans="1:19" x14ac:dyDescent="0.25">
      <c r="A490"/>
      <c r="B490"/>
      <c r="C490"/>
      <c r="D490"/>
      <c r="E490"/>
      <c r="F490"/>
      <c r="G490"/>
      <c r="H490"/>
      <c r="I490"/>
      <c r="J490"/>
      <c r="K490"/>
      <c r="L490"/>
      <c r="M490"/>
      <c r="N490"/>
      <c r="O490"/>
      <c r="P490"/>
      <c r="Q490"/>
      <c r="R490"/>
      <c r="S490"/>
    </row>
    <row r="491" spans="1:19" x14ac:dyDescent="0.25">
      <c r="A491"/>
      <c r="B491"/>
      <c r="C491"/>
      <c r="D491"/>
      <c r="E491"/>
      <c r="F491"/>
      <c r="G491"/>
      <c r="H491"/>
      <c r="I491"/>
      <c r="J491"/>
      <c r="K491"/>
      <c r="L491"/>
      <c r="M491"/>
      <c r="N491"/>
      <c r="O491"/>
      <c r="P491"/>
      <c r="Q491"/>
      <c r="R491"/>
      <c r="S491"/>
    </row>
    <row r="492" spans="1:19" x14ac:dyDescent="0.25">
      <c r="A492"/>
      <c r="B492"/>
      <c r="C492"/>
      <c r="D492"/>
      <c r="E492"/>
      <c r="F492"/>
      <c r="G492"/>
      <c r="H492"/>
      <c r="I492"/>
      <c r="J492"/>
      <c r="K492"/>
      <c r="L492"/>
      <c r="M492"/>
      <c r="N492"/>
      <c r="O492"/>
      <c r="P492"/>
      <c r="Q492"/>
      <c r="R492"/>
      <c r="S492"/>
    </row>
    <row r="493" spans="1:19" x14ac:dyDescent="0.25">
      <c r="A493"/>
      <c r="B493"/>
      <c r="C493"/>
      <c r="D493"/>
      <c r="E493"/>
      <c r="F493"/>
      <c r="G493"/>
      <c r="H493"/>
      <c r="I493"/>
      <c r="J493"/>
      <c r="K493"/>
      <c r="L493"/>
      <c r="M493"/>
      <c r="N493"/>
      <c r="O493"/>
      <c r="P493"/>
      <c r="Q493"/>
      <c r="R493"/>
      <c r="S493"/>
    </row>
    <row r="494" spans="1:19" x14ac:dyDescent="0.25">
      <c r="A494"/>
      <c r="B494"/>
      <c r="C494"/>
      <c r="D494"/>
      <c r="E494"/>
      <c r="F494"/>
      <c r="G494"/>
      <c r="H494"/>
      <c r="I494"/>
      <c r="J494"/>
      <c r="K494"/>
      <c r="L494"/>
      <c r="M494"/>
      <c r="N494"/>
      <c r="O494"/>
      <c r="P494"/>
      <c r="Q494"/>
      <c r="R494"/>
      <c r="S494"/>
    </row>
    <row r="495" spans="1:19" x14ac:dyDescent="0.25">
      <c r="A495"/>
      <c r="B495"/>
      <c r="C495"/>
      <c r="D495"/>
      <c r="E495"/>
      <c r="F495"/>
      <c r="G495"/>
      <c r="H495"/>
      <c r="I495"/>
      <c r="J495"/>
      <c r="K495"/>
      <c r="L495"/>
      <c r="M495"/>
      <c r="N495"/>
      <c r="O495"/>
      <c r="P495"/>
      <c r="Q495"/>
      <c r="R495"/>
      <c r="S495"/>
    </row>
    <row r="496" spans="1:19" x14ac:dyDescent="0.25">
      <c r="A496"/>
      <c r="B496"/>
      <c r="C496"/>
      <c r="D496"/>
      <c r="E496"/>
      <c r="F496"/>
      <c r="G496"/>
      <c r="H496"/>
      <c r="I496"/>
      <c r="J496"/>
      <c r="K496"/>
      <c r="L496"/>
      <c r="M496"/>
      <c r="N496"/>
      <c r="O496"/>
      <c r="P496"/>
      <c r="Q496"/>
      <c r="R496"/>
      <c r="S496"/>
    </row>
    <row r="497" spans="1:19" x14ac:dyDescent="0.25">
      <c r="A497"/>
      <c r="B497"/>
      <c r="C497"/>
      <c r="D497"/>
      <c r="E497"/>
      <c r="F497"/>
      <c r="G497"/>
      <c r="H497"/>
      <c r="I497"/>
      <c r="J497"/>
      <c r="K497"/>
      <c r="L497"/>
      <c r="M497"/>
      <c r="N497"/>
      <c r="O497"/>
      <c r="P497"/>
      <c r="Q497"/>
      <c r="R497"/>
      <c r="S497"/>
    </row>
    <row r="498" spans="1:19" x14ac:dyDescent="0.25">
      <c r="A498"/>
      <c r="B498"/>
      <c r="C498"/>
      <c r="D498"/>
      <c r="E498"/>
      <c r="F498"/>
      <c r="G498"/>
      <c r="H498"/>
      <c r="I498"/>
      <c r="J498"/>
      <c r="K498"/>
      <c r="L498"/>
      <c r="M498"/>
      <c r="N498"/>
      <c r="O498"/>
      <c r="P498"/>
      <c r="Q498"/>
      <c r="R498"/>
      <c r="S498"/>
    </row>
    <row r="499" spans="1:19" x14ac:dyDescent="0.25">
      <c r="A499"/>
      <c r="B499"/>
      <c r="C499"/>
      <c r="D499"/>
      <c r="E499"/>
      <c r="F499"/>
      <c r="G499"/>
      <c r="H499"/>
      <c r="I499"/>
      <c r="J499"/>
      <c r="K499"/>
      <c r="L499"/>
      <c r="M499"/>
      <c r="N499"/>
      <c r="O499"/>
      <c r="P499"/>
      <c r="Q499"/>
      <c r="R499"/>
      <c r="S499"/>
    </row>
    <row r="500" spans="1:19" x14ac:dyDescent="0.25">
      <c r="A500"/>
      <c r="B500"/>
      <c r="C500"/>
      <c r="D500"/>
      <c r="E500"/>
      <c r="F500"/>
      <c r="G500"/>
      <c r="H500"/>
      <c r="I500"/>
      <c r="J500"/>
      <c r="K500"/>
      <c r="L500"/>
      <c r="M500"/>
      <c r="N500"/>
      <c r="O500"/>
      <c r="P500"/>
      <c r="Q500"/>
      <c r="R500"/>
      <c r="S500"/>
    </row>
    <row r="501" spans="1:19" x14ac:dyDescent="0.25">
      <c r="A501"/>
      <c r="B501"/>
      <c r="C501"/>
      <c r="D501"/>
      <c r="E501"/>
      <c r="F501"/>
      <c r="G501"/>
      <c r="H501"/>
      <c r="I501"/>
      <c r="J501"/>
      <c r="K501"/>
      <c r="L501"/>
      <c r="M501"/>
      <c r="N501"/>
      <c r="O501"/>
      <c r="P501"/>
      <c r="Q501"/>
      <c r="R501"/>
      <c r="S501"/>
    </row>
    <row r="502" spans="1:19" x14ac:dyDescent="0.25">
      <c r="A502"/>
      <c r="B502"/>
      <c r="C502"/>
      <c r="D502"/>
      <c r="E502"/>
      <c r="F502"/>
      <c r="G502"/>
      <c r="H502"/>
      <c r="I502"/>
      <c r="J502"/>
      <c r="K502"/>
      <c r="L502"/>
      <c r="M502"/>
      <c r="N502"/>
      <c r="O502"/>
      <c r="P502"/>
      <c r="Q502"/>
      <c r="R502"/>
      <c r="S502"/>
    </row>
    <row r="503" spans="1:19" x14ac:dyDescent="0.25">
      <c r="A503"/>
      <c r="B503"/>
      <c r="C503"/>
      <c r="D503"/>
      <c r="E503"/>
      <c r="F503"/>
      <c r="G503"/>
      <c r="H503"/>
      <c r="I503"/>
      <c r="J503"/>
      <c r="K503"/>
      <c r="L503"/>
      <c r="M503"/>
      <c r="N503"/>
      <c r="O503"/>
      <c r="P503"/>
      <c r="Q503"/>
      <c r="R503"/>
      <c r="S503"/>
    </row>
    <row r="504" spans="1:19" x14ac:dyDescent="0.25">
      <c r="A504"/>
      <c r="B504"/>
      <c r="C504"/>
      <c r="D504"/>
      <c r="E504"/>
      <c r="F504"/>
      <c r="G504"/>
      <c r="H504"/>
      <c r="I504"/>
      <c r="J504"/>
      <c r="K504"/>
      <c r="L504"/>
      <c r="M504"/>
      <c r="N504"/>
      <c r="O504"/>
      <c r="P504"/>
      <c r="Q504"/>
      <c r="R504"/>
      <c r="S504"/>
    </row>
    <row r="505" spans="1:19" x14ac:dyDescent="0.25">
      <c r="A505"/>
      <c r="B505"/>
      <c r="C505"/>
      <c r="D505"/>
      <c r="E505"/>
      <c r="F505"/>
      <c r="G505"/>
      <c r="H505"/>
      <c r="I505"/>
      <c r="J505"/>
      <c r="K505"/>
      <c r="L505"/>
      <c r="M505"/>
      <c r="N505"/>
      <c r="O505"/>
      <c r="P505"/>
      <c r="Q505"/>
      <c r="R505"/>
      <c r="S505"/>
    </row>
    <row r="506" spans="1:19" x14ac:dyDescent="0.25">
      <c r="A506"/>
      <c r="B506"/>
      <c r="C506"/>
      <c r="D506"/>
      <c r="E506"/>
      <c r="F506"/>
      <c r="G506"/>
      <c r="H506"/>
      <c r="I506"/>
      <c r="J506"/>
      <c r="K506"/>
      <c r="L506"/>
      <c r="M506"/>
      <c r="N506"/>
      <c r="O506"/>
      <c r="P506"/>
      <c r="Q506"/>
      <c r="R506"/>
      <c r="S506"/>
    </row>
    <row r="507" spans="1:19" x14ac:dyDescent="0.25">
      <c r="A507"/>
      <c r="B507"/>
      <c r="C507"/>
      <c r="D507"/>
      <c r="E507"/>
      <c r="F507"/>
      <c r="G507"/>
      <c r="H507"/>
      <c r="I507"/>
      <c r="J507"/>
      <c r="K507"/>
      <c r="L507"/>
      <c r="M507"/>
      <c r="N507"/>
      <c r="O507"/>
      <c r="P507"/>
      <c r="Q507"/>
      <c r="R507"/>
      <c r="S507"/>
    </row>
    <row r="508" spans="1:19" x14ac:dyDescent="0.25">
      <c r="A508"/>
      <c r="B508"/>
      <c r="C508"/>
      <c r="D508"/>
      <c r="E508"/>
      <c r="F508"/>
      <c r="G508"/>
      <c r="H508"/>
      <c r="I508"/>
      <c r="J508"/>
      <c r="K508"/>
      <c r="L508"/>
      <c r="M508"/>
      <c r="N508"/>
      <c r="O508"/>
      <c r="P508"/>
      <c r="Q508"/>
      <c r="R508"/>
      <c r="S508"/>
    </row>
    <row r="509" spans="1:19" x14ac:dyDescent="0.25">
      <c r="A509"/>
      <c r="B509"/>
      <c r="C509"/>
      <c r="D509"/>
      <c r="E509"/>
      <c r="F509"/>
      <c r="G509"/>
      <c r="H509"/>
      <c r="I509"/>
      <c r="J509"/>
      <c r="K509"/>
      <c r="L509"/>
      <c r="M509"/>
      <c r="N509"/>
      <c r="O509"/>
      <c r="P509"/>
      <c r="Q509"/>
      <c r="R509"/>
      <c r="S509"/>
    </row>
    <row r="510" spans="1:19" x14ac:dyDescent="0.25">
      <c r="A510"/>
      <c r="B510"/>
      <c r="C510"/>
      <c r="D510"/>
      <c r="E510"/>
      <c r="F510"/>
      <c r="G510"/>
      <c r="H510"/>
      <c r="I510"/>
      <c r="J510"/>
      <c r="K510"/>
      <c r="L510"/>
      <c r="M510"/>
      <c r="N510"/>
      <c r="O510"/>
      <c r="P510"/>
      <c r="Q510"/>
      <c r="R510"/>
      <c r="S510"/>
    </row>
    <row r="511" spans="1:19" x14ac:dyDescent="0.25">
      <c r="A511"/>
      <c r="B511"/>
      <c r="C511"/>
      <c r="D511"/>
      <c r="E511"/>
      <c r="F511"/>
      <c r="G511"/>
      <c r="H511"/>
      <c r="I511"/>
      <c r="J511"/>
      <c r="K511"/>
      <c r="L511"/>
      <c r="M511"/>
      <c r="N511"/>
      <c r="O511"/>
      <c r="P511"/>
      <c r="Q511"/>
      <c r="R511"/>
      <c r="S511"/>
    </row>
    <row r="512" spans="1:19" x14ac:dyDescent="0.25">
      <c r="A512"/>
      <c r="B512"/>
      <c r="C512"/>
      <c r="D512"/>
      <c r="E512"/>
      <c r="F512"/>
      <c r="G512"/>
      <c r="H512"/>
      <c r="I512"/>
      <c r="J512"/>
      <c r="K512"/>
      <c r="L512"/>
      <c r="M512"/>
      <c r="N512"/>
      <c r="O512"/>
      <c r="P512"/>
      <c r="Q512"/>
      <c r="R512"/>
      <c r="S512"/>
    </row>
    <row r="513" spans="1:19" x14ac:dyDescent="0.25">
      <c r="A513"/>
      <c r="B513"/>
      <c r="C513"/>
      <c r="D513"/>
      <c r="E513"/>
      <c r="F513"/>
      <c r="G513"/>
      <c r="H513"/>
      <c r="I513"/>
      <c r="J513"/>
      <c r="K513"/>
      <c r="L513"/>
      <c r="M513"/>
      <c r="N513"/>
      <c r="O513"/>
      <c r="P513"/>
      <c r="Q513"/>
      <c r="R513"/>
      <c r="S513"/>
    </row>
    <row r="514" spans="1:19" x14ac:dyDescent="0.25">
      <c r="A514"/>
      <c r="B514"/>
      <c r="C514"/>
      <c r="D514"/>
      <c r="E514"/>
      <c r="F514"/>
      <c r="G514"/>
      <c r="H514"/>
      <c r="I514"/>
      <c r="J514"/>
      <c r="K514"/>
      <c r="L514"/>
      <c r="M514"/>
      <c r="N514"/>
      <c r="O514"/>
      <c r="P514"/>
      <c r="Q514"/>
      <c r="R514"/>
      <c r="S514"/>
    </row>
    <row r="515" spans="1:19" x14ac:dyDescent="0.25">
      <c r="A515"/>
      <c r="B515"/>
      <c r="C515"/>
      <c r="D515"/>
      <c r="E515"/>
      <c r="F515"/>
      <c r="G515"/>
      <c r="H515"/>
      <c r="I515"/>
      <c r="J515"/>
      <c r="K515"/>
      <c r="L515"/>
      <c r="M515"/>
      <c r="N515"/>
      <c r="O515"/>
      <c r="P515"/>
      <c r="Q515"/>
      <c r="R515"/>
      <c r="S515"/>
    </row>
    <row r="516" spans="1:19" x14ac:dyDescent="0.25">
      <c r="A516"/>
      <c r="B516"/>
      <c r="C516"/>
      <c r="D516"/>
      <c r="E516"/>
      <c r="F516"/>
      <c r="G516"/>
      <c r="H516"/>
      <c r="I516"/>
      <c r="J516"/>
      <c r="K516"/>
      <c r="L516"/>
      <c r="M516"/>
      <c r="N516"/>
      <c r="O516"/>
      <c r="P516"/>
      <c r="Q516"/>
      <c r="R516"/>
      <c r="S516"/>
    </row>
    <row r="517" spans="1:19" x14ac:dyDescent="0.25">
      <c r="A517"/>
      <c r="B517"/>
      <c r="C517"/>
      <c r="D517"/>
      <c r="E517"/>
      <c r="F517"/>
      <c r="G517"/>
      <c r="H517"/>
      <c r="I517"/>
      <c r="J517"/>
      <c r="K517"/>
      <c r="L517"/>
      <c r="M517"/>
      <c r="N517"/>
      <c r="O517"/>
      <c r="P517"/>
      <c r="Q517"/>
      <c r="R517"/>
      <c r="S517"/>
    </row>
    <row r="518" spans="1:19" x14ac:dyDescent="0.25">
      <c r="A518"/>
      <c r="B518"/>
      <c r="C518"/>
      <c r="D518"/>
      <c r="E518"/>
      <c r="F518"/>
      <c r="G518"/>
      <c r="H518"/>
      <c r="I518"/>
      <c r="J518"/>
      <c r="K518"/>
      <c r="L518"/>
      <c r="M518"/>
      <c r="N518"/>
      <c r="O518"/>
      <c r="P518"/>
      <c r="Q518"/>
      <c r="R518"/>
      <c r="S518"/>
    </row>
    <row r="519" spans="1:19" x14ac:dyDescent="0.25">
      <c r="A519"/>
      <c r="B519"/>
      <c r="C519"/>
      <c r="D519"/>
      <c r="E519"/>
      <c r="F519"/>
      <c r="G519"/>
      <c r="H519"/>
      <c r="I519"/>
      <c r="J519"/>
      <c r="K519"/>
      <c r="L519"/>
      <c r="M519"/>
      <c r="N519"/>
      <c r="O519"/>
      <c r="P519"/>
      <c r="Q519"/>
      <c r="R519"/>
      <c r="S519"/>
    </row>
    <row r="520" spans="1:19" x14ac:dyDescent="0.25">
      <c r="A520"/>
      <c r="B520"/>
      <c r="C520"/>
      <c r="D520"/>
      <c r="E520"/>
      <c r="F520"/>
      <c r="G520"/>
      <c r="H520"/>
      <c r="I520"/>
      <c r="J520"/>
      <c r="K520"/>
      <c r="L520"/>
      <c r="M520"/>
      <c r="N520"/>
      <c r="O520"/>
      <c r="P520"/>
      <c r="Q520"/>
      <c r="R520"/>
      <c r="S520"/>
    </row>
    <row r="521" spans="1:19" x14ac:dyDescent="0.25">
      <c r="A521"/>
      <c r="B521"/>
      <c r="C521"/>
      <c r="D521"/>
      <c r="E521"/>
      <c r="F521"/>
      <c r="G521"/>
      <c r="H521"/>
      <c r="I521"/>
      <c r="J521"/>
      <c r="K521"/>
      <c r="L521"/>
      <c r="M521"/>
      <c r="N521"/>
      <c r="O521"/>
      <c r="P521"/>
      <c r="Q521"/>
      <c r="R521"/>
      <c r="S521"/>
    </row>
    <row r="522" spans="1:19" x14ac:dyDescent="0.25">
      <c r="A522"/>
      <c r="B522"/>
      <c r="C522"/>
      <c r="D522"/>
      <c r="E522"/>
      <c r="F522"/>
      <c r="G522"/>
      <c r="H522"/>
      <c r="I522"/>
      <c r="J522"/>
      <c r="K522"/>
      <c r="L522"/>
      <c r="M522"/>
      <c r="N522"/>
      <c r="O522"/>
      <c r="P522"/>
      <c r="Q522"/>
      <c r="R522"/>
      <c r="S522"/>
    </row>
    <row r="523" spans="1:19" x14ac:dyDescent="0.25">
      <c r="A523"/>
      <c r="B523"/>
      <c r="C523"/>
      <c r="D523"/>
      <c r="E523"/>
      <c r="F523"/>
      <c r="G523"/>
      <c r="H523"/>
      <c r="I523"/>
      <c r="J523"/>
      <c r="K523"/>
      <c r="L523"/>
      <c r="M523"/>
      <c r="N523"/>
      <c r="O523"/>
      <c r="P523"/>
      <c r="Q523"/>
      <c r="R523"/>
      <c r="S523"/>
    </row>
    <row r="524" spans="1:19" x14ac:dyDescent="0.25">
      <c r="A524"/>
      <c r="B524"/>
      <c r="C524"/>
      <c r="D524"/>
      <c r="E524"/>
      <c r="F524"/>
      <c r="G524"/>
      <c r="H524"/>
      <c r="I524"/>
      <c r="J524"/>
      <c r="K524"/>
      <c r="L524"/>
      <c r="M524"/>
      <c r="N524"/>
      <c r="O524"/>
      <c r="P524"/>
      <c r="Q524"/>
      <c r="R524"/>
      <c r="S524"/>
    </row>
    <row r="525" spans="1:19" x14ac:dyDescent="0.25">
      <c r="A525"/>
      <c r="B525"/>
      <c r="C525"/>
      <c r="D525"/>
      <c r="E525"/>
      <c r="F525"/>
      <c r="G525"/>
      <c r="H525"/>
      <c r="I525"/>
      <c r="J525"/>
      <c r="K525"/>
      <c r="L525"/>
      <c r="M525"/>
      <c r="N525"/>
      <c r="O525"/>
      <c r="P525"/>
      <c r="Q525"/>
      <c r="R525"/>
      <c r="S525"/>
    </row>
    <row r="526" spans="1:19" x14ac:dyDescent="0.25">
      <c r="A526"/>
      <c r="B526"/>
      <c r="C526"/>
      <c r="D526"/>
      <c r="E526"/>
      <c r="F526"/>
      <c r="G526"/>
      <c r="H526"/>
      <c r="I526"/>
      <c r="J526"/>
      <c r="K526"/>
      <c r="L526"/>
      <c r="M526"/>
      <c r="N526"/>
      <c r="O526"/>
      <c r="P526"/>
      <c r="Q526"/>
      <c r="R526"/>
      <c r="S526"/>
    </row>
    <row r="527" spans="1:19" x14ac:dyDescent="0.25">
      <c r="A527"/>
      <c r="B527"/>
      <c r="C527"/>
      <c r="D527"/>
      <c r="E527"/>
      <c r="F527"/>
      <c r="G527"/>
      <c r="H527"/>
      <c r="I527"/>
      <c r="J527"/>
      <c r="K527"/>
      <c r="L527"/>
      <c r="M527"/>
      <c r="N527"/>
      <c r="O527"/>
      <c r="P527"/>
      <c r="Q527"/>
      <c r="R527"/>
      <c r="S527"/>
    </row>
    <row r="528" spans="1:19" x14ac:dyDescent="0.25">
      <c r="A528"/>
      <c r="B528"/>
      <c r="C528"/>
      <c r="D528"/>
      <c r="E528"/>
      <c r="F528"/>
      <c r="G528"/>
      <c r="H528"/>
      <c r="I528"/>
      <c r="J528"/>
      <c r="K528"/>
      <c r="L528"/>
      <c r="M528"/>
      <c r="N528"/>
      <c r="O528"/>
      <c r="P528"/>
      <c r="Q528"/>
      <c r="R528"/>
      <c r="S528"/>
    </row>
    <row r="529" spans="1:19" x14ac:dyDescent="0.25">
      <c r="A529"/>
      <c r="B529"/>
      <c r="C529"/>
      <c r="D529"/>
      <c r="E529"/>
      <c r="F529"/>
      <c r="G529"/>
      <c r="H529"/>
      <c r="I529"/>
      <c r="J529"/>
      <c r="K529"/>
      <c r="L529"/>
      <c r="M529"/>
      <c r="N529"/>
      <c r="O529"/>
      <c r="P529"/>
      <c r="Q529"/>
      <c r="R529"/>
      <c r="S529"/>
    </row>
    <row r="530" spans="1:19" x14ac:dyDescent="0.25">
      <c r="A530"/>
      <c r="B530"/>
      <c r="C530"/>
      <c r="D530"/>
      <c r="E530"/>
      <c r="F530"/>
      <c r="G530"/>
      <c r="H530"/>
      <c r="I530"/>
      <c r="J530"/>
      <c r="K530"/>
      <c r="L530"/>
      <c r="M530"/>
      <c r="N530"/>
      <c r="O530"/>
      <c r="P530"/>
      <c r="Q530"/>
      <c r="R530"/>
      <c r="S530"/>
    </row>
    <row r="531" spans="1:19" x14ac:dyDescent="0.25">
      <c r="A531"/>
      <c r="B531"/>
      <c r="C531"/>
      <c r="D531"/>
      <c r="E531"/>
      <c r="F531"/>
      <c r="G531"/>
      <c r="H531"/>
      <c r="I531"/>
      <c r="J531"/>
      <c r="K531"/>
      <c r="L531"/>
      <c r="M531"/>
      <c r="N531"/>
      <c r="O531"/>
      <c r="P531"/>
      <c r="Q531"/>
      <c r="R531"/>
      <c r="S531"/>
    </row>
    <row r="532" spans="1:19" x14ac:dyDescent="0.25">
      <c r="A532"/>
      <c r="B532"/>
      <c r="C532"/>
      <c r="D532"/>
      <c r="E532"/>
      <c r="F532"/>
      <c r="G532"/>
      <c r="H532"/>
      <c r="I532"/>
      <c r="J532"/>
      <c r="K532"/>
      <c r="L532"/>
      <c r="M532"/>
      <c r="N532"/>
      <c r="O532"/>
      <c r="P532"/>
      <c r="Q532"/>
      <c r="R532"/>
      <c r="S532"/>
    </row>
    <row r="533" spans="1:19" x14ac:dyDescent="0.25">
      <c r="A533"/>
      <c r="B533"/>
      <c r="C533"/>
      <c r="D533"/>
      <c r="E533"/>
      <c r="F533"/>
      <c r="G533"/>
      <c r="H533"/>
      <c r="I533"/>
      <c r="J533"/>
      <c r="K533"/>
      <c r="L533"/>
      <c r="M533"/>
      <c r="N533"/>
      <c r="O533"/>
      <c r="P533"/>
      <c r="Q533"/>
      <c r="R533"/>
      <c r="S533"/>
    </row>
    <row r="534" spans="1:19" x14ac:dyDescent="0.25">
      <c r="A534"/>
      <c r="B534"/>
      <c r="C534"/>
      <c r="D534"/>
      <c r="E534"/>
      <c r="F534"/>
      <c r="G534"/>
      <c r="H534"/>
      <c r="I534"/>
      <c r="J534"/>
      <c r="K534"/>
      <c r="L534"/>
      <c r="M534"/>
      <c r="N534"/>
      <c r="O534"/>
      <c r="P534"/>
      <c r="Q534"/>
      <c r="R534"/>
      <c r="S534"/>
    </row>
    <row r="535" spans="1:19" x14ac:dyDescent="0.25">
      <c r="A535"/>
      <c r="B535"/>
      <c r="C535"/>
      <c r="D535"/>
      <c r="E535"/>
      <c r="F535"/>
      <c r="G535"/>
      <c r="H535"/>
      <c r="I535"/>
      <c r="J535"/>
      <c r="K535"/>
      <c r="L535"/>
      <c r="M535"/>
      <c r="N535"/>
      <c r="O535"/>
      <c r="P535"/>
      <c r="Q535"/>
      <c r="R535"/>
      <c r="S535"/>
    </row>
    <row r="536" spans="1:19" x14ac:dyDescent="0.25">
      <c r="A536"/>
      <c r="B536"/>
      <c r="C536"/>
      <c r="D536"/>
      <c r="E536"/>
      <c r="F536"/>
      <c r="G536"/>
      <c r="H536"/>
      <c r="I536"/>
      <c r="J536"/>
      <c r="K536"/>
      <c r="L536"/>
      <c r="M536"/>
      <c r="N536"/>
      <c r="O536"/>
      <c r="P536"/>
      <c r="Q536"/>
      <c r="R536"/>
      <c r="S536"/>
    </row>
    <row r="537" spans="1:19" x14ac:dyDescent="0.25">
      <c r="A537"/>
      <c r="B537"/>
      <c r="C537"/>
      <c r="D537"/>
      <c r="E537"/>
      <c r="F537"/>
      <c r="G537"/>
      <c r="H537"/>
      <c r="I537"/>
      <c r="J537"/>
      <c r="K537"/>
      <c r="L537"/>
      <c r="M537"/>
      <c r="N537"/>
      <c r="O537"/>
      <c r="P537"/>
      <c r="Q537"/>
      <c r="R537"/>
      <c r="S537"/>
    </row>
    <row r="538" spans="1:19" x14ac:dyDescent="0.25">
      <c r="A538"/>
      <c r="B538"/>
      <c r="C538"/>
      <c r="D538"/>
      <c r="E538"/>
      <c r="F538"/>
      <c r="G538"/>
      <c r="H538"/>
      <c r="I538"/>
      <c r="J538"/>
      <c r="K538"/>
      <c r="L538"/>
      <c r="M538"/>
      <c r="N538"/>
      <c r="O538"/>
      <c r="P538"/>
      <c r="Q538"/>
      <c r="R538"/>
      <c r="S538"/>
    </row>
    <row r="539" spans="1:19" x14ac:dyDescent="0.25">
      <c r="A539"/>
      <c r="B539"/>
      <c r="C539"/>
      <c r="D539"/>
      <c r="E539"/>
      <c r="F539"/>
      <c r="G539"/>
      <c r="H539"/>
      <c r="I539"/>
      <c r="J539"/>
      <c r="K539"/>
      <c r="L539"/>
      <c r="M539"/>
      <c r="N539"/>
      <c r="O539"/>
      <c r="P539"/>
      <c r="Q539"/>
      <c r="R539"/>
      <c r="S539"/>
    </row>
    <row r="540" spans="1:19" x14ac:dyDescent="0.25">
      <c r="A540"/>
      <c r="B540"/>
      <c r="C540"/>
      <c r="D540"/>
      <c r="E540"/>
      <c r="F540"/>
      <c r="G540"/>
      <c r="H540"/>
      <c r="I540"/>
      <c r="J540"/>
      <c r="K540"/>
      <c r="L540"/>
      <c r="M540"/>
      <c r="N540"/>
      <c r="O540"/>
      <c r="P540"/>
      <c r="Q540"/>
      <c r="R540"/>
      <c r="S540"/>
    </row>
    <row r="541" spans="1:19" x14ac:dyDescent="0.25">
      <c r="A541"/>
      <c r="B541"/>
      <c r="C541"/>
      <c r="D541"/>
      <c r="E541"/>
      <c r="F541"/>
      <c r="G541"/>
      <c r="H541"/>
      <c r="I541"/>
      <c r="J541"/>
      <c r="K541"/>
      <c r="L541"/>
      <c r="M541"/>
      <c r="N541"/>
      <c r="O541"/>
      <c r="P541"/>
      <c r="Q541"/>
      <c r="R541"/>
      <c r="S541"/>
    </row>
    <row r="542" spans="1:19" x14ac:dyDescent="0.25">
      <c r="A542"/>
      <c r="B542"/>
      <c r="C542"/>
      <c r="D542"/>
      <c r="E542"/>
      <c r="F542"/>
      <c r="G542"/>
      <c r="H542"/>
      <c r="I542"/>
      <c r="J542"/>
      <c r="K542"/>
      <c r="L542"/>
      <c r="M542"/>
      <c r="N542"/>
      <c r="O542"/>
      <c r="P542"/>
      <c r="Q542"/>
      <c r="R542"/>
      <c r="S542"/>
    </row>
    <row r="543" spans="1:19" x14ac:dyDescent="0.25">
      <c r="A543"/>
      <c r="B543"/>
      <c r="C543"/>
      <c r="D543"/>
      <c r="E543"/>
      <c r="F543"/>
      <c r="G543"/>
      <c r="H543"/>
      <c r="I543"/>
      <c r="J543"/>
      <c r="K543"/>
      <c r="L543"/>
      <c r="M543"/>
      <c r="N543"/>
      <c r="O543"/>
      <c r="P543"/>
      <c r="Q543"/>
      <c r="R543"/>
      <c r="S543"/>
    </row>
    <row r="544" spans="1:19" x14ac:dyDescent="0.25">
      <c r="A544"/>
      <c r="B544"/>
      <c r="C544"/>
      <c r="D544"/>
      <c r="E544"/>
      <c r="F544"/>
      <c r="G544"/>
      <c r="H544"/>
      <c r="I544"/>
      <c r="J544"/>
      <c r="K544"/>
      <c r="L544"/>
      <c r="M544"/>
      <c r="N544"/>
      <c r="O544"/>
      <c r="P544"/>
      <c r="Q544"/>
      <c r="R544"/>
      <c r="S544"/>
    </row>
    <row r="545" spans="1:19" x14ac:dyDescent="0.25">
      <c r="A545"/>
      <c r="B545"/>
      <c r="C545"/>
      <c r="D545"/>
      <c r="E545"/>
      <c r="F545"/>
      <c r="G545"/>
      <c r="H545"/>
      <c r="I545"/>
      <c r="J545"/>
      <c r="K545"/>
      <c r="L545"/>
      <c r="M545"/>
      <c r="N545"/>
      <c r="O545"/>
      <c r="P545"/>
      <c r="Q545"/>
      <c r="R545"/>
      <c r="S545"/>
    </row>
    <row r="546" spans="1:19" x14ac:dyDescent="0.25">
      <c r="A546"/>
      <c r="B546"/>
      <c r="C546"/>
      <c r="D546"/>
      <c r="E546"/>
      <c r="F546"/>
      <c r="G546"/>
      <c r="H546"/>
      <c r="I546"/>
      <c r="J546"/>
      <c r="K546"/>
      <c r="L546"/>
      <c r="M546"/>
      <c r="N546"/>
      <c r="O546"/>
      <c r="P546"/>
      <c r="Q546"/>
      <c r="R546"/>
      <c r="S546"/>
    </row>
    <row r="547" spans="1:19" x14ac:dyDescent="0.25">
      <c r="A547"/>
      <c r="B547"/>
      <c r="C547"/>
      <c r="D547"/>
      <c r="E547"/>
      <c r="F547"/>
      <c r="G547"/>
      <c r="H547"/>
      <c r="I547"/>
      <c r="J547"/>
      <c r="K547"/>
      <c r="L547"/>
      <c r="M547"/>
      <c r="N547"/>
      <c r="O547"/>
      <c r="P547"/>
      <c r="Q547"/>
      <c r="R547"/>
      <c r="S547"/>
    </row>
    <row r="548" spans="1:19" x14ac:dyDescent="0.25">
      <c r="A548"/>
      <c r="B548"/>
      <c r="C548"/>
      <c r="D548"/>
      <c r="E548"/>
      <c r="F548"/>
      <c r="G548"/>
      <c r="H548"/>
      <c r="I548"/>
      <c r="J548"/>
      <c r="K548"/>
      <c r="L548"/>
      <c r="M548"/>
      <c r="N548"/>
      <c r="O548"/>
      <c r="P548"/>
      <c r="Q548"/>
      <c r="R548"/>
      <c r="S548"/>
    </row>
    <row r="549" spans="1:19" x14ac:dyDescent="0.25">
      <c r="A549"/>
      <c r="B549"/>
      <c r="C549"/>
      <c r="D549"/>
      <c r="E549"/>
      <c r="F549"/>
      <c r="G549"/>
      <c r="H549"/>
      <c r="I549"/>
      <c r="J549"/>
      <c r="K549"/>
      <c r="L549"/>
      <c r="M549"/>
      <c r="N549"/>
      <c r="O549"/>
      <c r="P549"/>
      <c r="Q549"/>
      <c r="R549"/>
      <c r="S549"/>
    </row>
    <row r="550" spans="1:19" x14ac:dyDescent="0.25">
      <c r="A550"/>
      <c r="B550"/>
      <c r="C550"/>
      <c r="D550"/>
      <c r="E550"/>
      <c r="F550"/>
      <c r="G550"/>
      <c r="H550"/>
      <c r="I550"/>
      <c r="J550"/>
      <c r="K550"/>
      <c r="L550"/>
      <c r="M550"/>
      <c r="N550"/>
      <c r="O550"/>
      <c r="P550"/>
      <c r="Q550"/>
      <c r="R550"/>
      <c r="S550"/>
    </row>
    <row r="551" spans="1:19" x14ac:dyDescent="0.25">
      <c r="A551"/>
      <c r="B551"/>
      <c r="C551"/>
      <c r="D551"/>
      <c r="E551"/>
      <c r="F551"/>
      <c r="G551"/>
      <c r="H551"/>
      <c r="I551"/>
      <c r="J551"/>
      <c r="K551"/>
      <c r="L551"/>
      <c r="M551"/>
      <c r="N551"/>
      <c r="O551"/>
      <c r="P551"/>
      <c r="Q551"/>
      <c r="R551"/>
      <c r="S551"/>
    </row>
    <row r="552" spans="1:19" x14ac:dyDescent="0.25">
      <c r="A552"/>
      <c r="B552"/>
      <c r="C552"/>
      <c r="D552"/>
      <c r="E552"/>
      <c r="F552"/>
      <c r="G552"/>
      <c r="H552"/>
      <c r="I552"/>
      <c r="J552"/>
      <c r="K552"/>
      <c r="L552"/>
      <c r="M552"/>
      <c r="N552"/>
      <c r="O552"/>
      <c r="P552"/>
      <c r="Q552"/>
      <c r="R552"/>
      <c r="S552"/>
    </row>
    <row r="553" spans="1:19" x14ac:dyDescent="0.25">
      <c r="A553"/>
      <c r="B553"/>
      <c r="C553"/>
      <c r="D553"/>
      <c r="E553"/>
      <c r="F553"/>
      <c r="G553"/>
      <c r="H553"/>
      <c r="I553"/>
      <c r="J553"/>
      <c r="K553"/>
      <c r="L553"/>
      <c r="M553"/>
      <c r="N553"/>
      <c r="O553"/>
      <c r="P553"/>
      <c r="Q553"/>
      <c r="R553"/>
      <c r="S553"/>
    </row>
    <row r="554" spans="1:19" x14ac:dyDescent="0.25">
      <c r="A554"/>
      <c r="B554"/>
      <c r="C554"/>
      <c r="D554"/>
      <c r="E554"/>
      <c r="F554"/>
      <c r="G554"/>
      <c r="H554"/>
      <c r="I554"/>
      <c r="J554"/>
      <c r="K554"/>
      <c r="L554"/>
      <c r="M554"/>
      <c r="N554"/>
      <c r="O554"/>
      <c r="P554"/>
      <c r="Q554"/>
      <c r="R554"/>
      <c r="S554"/>
    </row>
    <row r="555" spans="1:19" x14ac:dyDescent="0.25">
      <c r="A555"/>
      <c r="B555"/>
      <c r="C555"/>
      <c r="D555"/>
      <c r="E555"/>
      <c r="F555"/>
      <c r="G555"/>
      <c r="H555"/>
      <c r="I555"/>
      <c r="J555"/>
      <c r="K555"/>
      <c r="L555"/>
      <c r="M555"/>
      <c r="N555"/>
      <c r="O555"/>
      <c r="P555"/>
      <c r="Q555"/>
      <c r="R555"/>
      <c r="S555"/>
    </row>
    <row r="556" spans="1:19" x14ac:dyDescent="0.25">
      <c r="A556"/>
      <c r="B556"/>
      <c r="C556"/>
      <c r="D556"/>
      <c r="E556"/>
      <c r="F556"/>
      <c r="G556"/>
      <c r="H556"/>
      <c r="I556"/>
      <c r="J556"/>
      <c r="K556"/>
      <c r="L556"/>
      <c r="M556"/>
      <c r="N556"/>
      <c r="O556"/>
      <c r="P556"/>
      <c r="Q556"/>
      <c r="R556"/>
      <c r="S556"/>
    </row>
    <row r="557" spans="1:19" x14ac:dyDescent="0.25">
      <c r="A557"/>
      <c r="B557"/>
      <c r="C557"/>
      <c r="D557"/>
      <c r="E557"/>
      <c r="F557"/>
      <c r="G557"/>
      <c r="H557"/>
      <c r="I557"/>
      <c r="J557"/>
      <c r="K557"/>
      <c r="L557"/>
      <c r="M557"/>
      <c r="N557"/>
      <c r="O557"/>
      <c r="P557"/>
      <c r="Q557"/>
      <c r="R557"/>
      <c r="S557"/>
    </row>
    <row r="558" spans="1:19" x14ac:dyDescent="0.25">
      <c r="A558"/>
      <c r="B558"/>
      <c r="C558"/>
      <c r="D558"/>
      <c r="E558"/>
      <c r="F558"/>
      <c r="G558"/>
      <c r="H558"/>
      <c r="I558"/>
      <c r="J558"/>
      <c r="K558"/>
      <c r="L558"/>
      <c r="M558"/>
      <c r="N558"/>
      <c r="O558"/>
      <c r="P558"/>
      <c r="Q558"/>
      <c r="R558"/>
      <c r="S558"/>
    </row>
    <row r="559" spans="1:19" x14ac:dyDescent="0.25">
      <c r="A559"/>
      <c r="B559"/>
      <c r="C559"/>
      <c r="D559"/>
      <c r="E559"/>
      <c r="F559"/>
      <c r="G559"/>
      <c r="H559"/>
      <c r="I559"/>
      <c r="J559"/>
      <c r="K559"/>
      <c r="L559"/>
      <c r="M559"/>
      <c r="N559"/>
      <c r="O559"/>
      <c r="P559"/>
      <c r="Q559"/>
      <c r="R559"/>
      <c r="S559"/>
    </row>
    <row r="560" spans="1:19" x14ac:dyDescent="0.25">
      <c r="A560"/>
      <c r="B560"/>
      <c r="C560"/>
      <c r="D560"/>
      <c r="E560"/>
      <c r="F560"/>
      <c r="G560"/>
      <c r="H560"/>
      <c r="I560"/>
      <c r="J560"/>
      <c r="K560"/>
      <c r="L560"/>
      <c r="M560"/>
      <c r="N560"/>
      <c r="O560"/>
      <c r="P560"/>
      <c r="Q560"/>
      <c r="R560"/>
      <c r="S560"/>
    </row>
    <row r="561" spans="1:19" x14ac:dyDescent="0.25">
      <c r="A561"/>
      <c r="B561"/>
      <c r="C561"/>
      <c r="D561"/>
      <c r="E561"/>
      <c r="F561"/>
      <c r="G561"/>
      <c r="H561"/>
      <c r="I561"/>
      <c r="J561"/>
      <c r="K561"/>
      <c r="L561"/>
      <c r="M561"/>
      <c r="N561"/>
      <c r="O561"/>
      <c r="P561"/>
      <c r="Q561"/>
      <c r="R561"/>
      <c r="S561"/>
    </row>
    <row r="562" spans="1:19" x14ac:dyDescent="0.25">
      <c r="A562"/>
      <c r="B562"/>
      <c r="C562"/>
      <c r="D562"/>
      <c r="E562"/>
      <c r="F562"/>
      <c r="G562"/>
      <c r="H562"/>
      <c r="I562"/>
      <c r="J562"/>
      <c r="K562"/>
      <c r="L562"/>
      <c r="M562"/>
      <c r="N562"/>
      <c r="O562"/>
      <c r="P562"/>
      <c r="Q562"/>
      <c r="R562"/>
      <c r="S562"/>
    </row>
    <row r="563" spans="1:19" x14ac:dyDescent="0.25">
      <c r="A563"/>
      <c r="B563"/>
      <c r="C563"/>
      <c r="D563"/>
      <c r="E563"/>
      <c r="F563"/>
      <c r="G563"/>
      <c r="H563"/>
      <c r="I563"/>
      <c r="J563"/>
      <c r="K563"/>
      <c r="L563"/>
      <c r="M563"/>
      <c r="N563"/>
      <c r="O563"/>
      <c r="P563"/>
      <c r="Q563"/>
      <c r="R563"/>
      <c r="S563"/>
    </row>
    <row r="564" spans="1:19" x14ac:dyDescent="0.25">
      <c r="A564"/>
      <c r="B564"/>
      <c r="C564"/>
      <c r="D564"/>
      <c r="E564"/>
      <c r="F564"/>
      <c r="G564"/>
      <c r="H564"/>
      <c r="I564"/>
      <c r="J564"/>
      <c r="K564"/>
      <c r="L564"/>
      <c r="M564"/>
      <c r="N564"/>
      <c r="O564"/>
      <c r="P564"/>
      <c r="Q564"/>
      <c r="R564"/>
      <c r="S564"/>
    </row>
    <row r="565" spans="1:19" x14ac:dyDescent="0.25">
      <c r="A565"/>
      <c r="B565"/>
      <c r="C565"/>
      <c r="D565"/>
      <c r="E565"/>
      <c r="F565"/>
      <c r="G565"/>
      <c r="H565"/>
      <c r="I565"/>
      <c r="J565"/>
      <c r="K565"/>
      <c r="L565"/>
      <c r="M565"/>
      <c r="N565"/>
      <c r="O565"/>
      <c r="P565"/>
      <c r="Q565"/>
      <c r="R565"/>
      <c r="S565"/>
    </row>
    <row r="566" spans="1:19" x14ac:dyDescent="0.25">
      <c r="A566"/>
      <c r="B566"/>
      <c r="C566"/>
      <c r="D566"/>
      <c r="E566"/>
      <c r="F566"/>
      <c r="G566"/>
      <c r="H566"/>
      <c r="I566"/>
      <c r="J566"/>
      <c r="K566"/>
      <c r="L566"/>
      <c r="M566"/>
      <c r="N566"/>
      <c r="O566"/>
      <c r="P566"/>
      <c r="Q566"/>
      <c r="R566"/>
      <c r="S566"/>
    </row>
    <row r="567" spans="1:19" x14ac:dyDescent="0.25">
      <c r="A567"/>
      <c r="B567"/>
      <c r="C567"/>
      <c r="D567"/>
      <c r="E567"/>
      <c r="F567"/>
      <c r="G567"/>
      <c r="H567"/>
      <c r="I567"/>
      <c r="J567"/>
      <c r="K567"/>
      <c r="L567"/>
      <c r="M567"/>
      <c r="N567"/>
      <c r="O567"/>
      <c r="P567"/>
      <c r="Q567"/>
      <c r="R567"/>
      <c r="S567"/>
    </row>
    <row r="568" spans="1:19" x14ac:dyDescent="0.25">
      <c r="A568"/>
      <c r="B568"/>
      <c r="C568"/>
      <c r="D568"/>
      <c r="E568"/>
      <c r="F568"/>
      <c r="G568"/>
      <c r="H568"/>
      <c r="I568"/>
      <c r="J568"/>
      <c r="K568"/>
      <c r="L568"/>
      <c r="M568"/>
      <c r="N568"/>
      <c r="O568"/>
      <c r="P568"/>
      <c r="Q568"/>
      <c r="R568"/>
      <c r="S568"/>
    </row>
    <row r="569" spans="1:19" x14ac:dyDescent="0.25">
      <c r="A569"/>
      <c r="B569"/>
      <c r="C569"/>
      <c r="D569"/>
      <c r="E569"/>
      <c r="F569"/>
      <c r="G569"/>
      <c r="H569"/>
      <c r="I569"/>
      <c r="J569"/>
      <c r="K569"/>
      <c r="L569"/>
      <c r="M569"/>
      <c r="N569"/>
      <c r="O569"/>
      <c r="P569"/>
      <c r="Q569"/>
      <c r="R569"/>
      <c r="S569"/>
    </row>
    <row r="570" spans="1:19" x14ac:dyDescent="0.25">
      <c r="A570"/>
      <c r="B570"/>
      <c r="C570"/>
      <c r="D570"/>
      <c r="E570"/>
      <c r="F570"/>
      <c r="G570"/>
      <c r="H570"/>
      <c r="I570"/>
      <c r="J570"/>
      <c r="K570"/>
      <c r="L570"/>
      <c r="M570"/>
      <c r="N570"/>
      <c r="O570"/>
      <c r="P570"/>
      <c r="Q570"/>
      <c r="R570"/>
      <c r="S570"/>
    </row>
    <row r="571" spans="1:19" x14ac:dyDescent="0.25">
      <c r="A571"/>
      <c r="B571"/>
      <c r="C571"/>
      <c r="D571"/>
      <c r="E571"/>
      <c r="F571"/>
      <c r="G571"/>
      <c r="H571"/>
      <c r="I571"/>
      <c r="J571"/>
      <c r="K571"/>
      <c r="L571"/>
      <c r="M571"/>
      <c r="N571"/>
      <c r="O571"/>
      <c r="P571"/>
      <c r="Q571"/>
      <c r="R571"/>
      <c r="S571"/>
    </row>
    <row r="572" spans="1:19" x14ac:dyDescent="0.25">
      <c r="A572"/>
      <c r="B572"/>
      <c r="C572"/>
      <c r="D572"/>
      <c r="E572"/>
      <c r="F572"/>
      <c r="G572"/>
      <c r="H572"/>
      <c r="I572"/>
      <c r="J572"/>
      <c r="K572"/>
      <c r="L572"/>
      <c r="M572"/>
      <c r="N572"/>
      <c r="O572"/>
      <c r="P572"/>
      <c r="Q572"/>
      <c r="R572"/>
      <c r="S572"/>
    </row>
    <row r="573" spans="1:19" x14ac:dyDescent="0.25">
      <c r="A573"/>
      <c r="B573"/>
      <c r="C573"/>
      <c r="D573"/>
      <c r="E573"/>
      <c r="F573"/>
      <c r="G573"/>
      <c r="H573"/>
      <c r="I573"/>
      <c r="J573"/>
      <c r="K573"/>
      <c r="L573"/>
      <c r="M573"/>
      <c r="N573"/>
      <c r="O573"/>
      <c r="P573"/>
      <c r="Q573"/>
      <c r="R573"/>
      <c r="S573"/>
    </row>
    <row r="574" spans="1:19" x14ac:dyDescent="0.25">
      <c r="A574"/>
      <c r="B574"/>
      <c r="C574"/>
      <c r="D574"/>
      <c r="E574"/>
      <c r="F574"/>
      <c r="G574"/>
      <c r="H574"/>
      <c r="I574"/>
      <c r="J574"/>
      <c r="K574"/>
      <c r="L574"/>
      <c r="M574"/>
      <c r="N574"/>
      <c r="O574"/>
      <c r="P574"/>
      <c r="Q574"/>
      <c r="R574"/>
      <c r="S574"/>
    </row>
    <row r="575" spans="1:19" x14ac:dyDescent="0.25">
      <c r="A575"/>
      <c r="B575"/>
      <c r="C575"/>
      <c r="D575"/>
      <c r="E575"/>
      <c r="F575"/>
      <c r="G575"/>
      <c r="H575"/>
      <c r="I575"/>
      <c r="J575"/>
      <c r="K575"/>
      <c r="L575"/>
      <c r="M575"/>
      <c r="N575"/>
      <c r="O575"/>
      <c r="P575"/>
      <c r="Q575"/>
      <c r="R575"/>
      <c r="S575"/>
    </row>
    <row r="576" spans="1:19" x14ac:dyDescent="0.25">
      <c r="A576"/>
      <c r="B576"/>
      <c r="C576"/>
      <c r="D576"/>
      <c r="E576"/>
      <c r="F576"/>
      <c r="G576"/>
      <c r="H576"/>
      <c r="I576"/>
      <c r="J576"/>
      <c r="K576"/>
      <c r="L576"/>
      <c r="M576"/>
      <c r="N576"/>
      <c r="O576"/>
      <c r="P576"/>
      <c r="Q576"/>
      <c r="R576"/>
      <c r="S576"/>
    </row>
    <row r="577" spans="1:19" x14ac:dyDescent="0.25">
      <c r="A577"/>
      <c r="B577"/>
      <c r="C577"/>
      <c r="D577"/>
      <c r="E577"/>
      <c r="F577"/>
      <c r="G577"/>
      <c r="H577"/>
      <c r="I577"/>
      <c r="J577"/>
      <c r="K577"/>
      <c r="L577"/>
      <c r="M577"/>
      <c r="N577"/>
      <c r="O577"/>
      <c r="P577"/>
      <c r="Q577"/>
      <c r="R577"/>
      <c r="S577"/>
    </row>
    <row r="578" spans="1:19" x14ac:dyDescent="0.25">
      <c r="A578"/>
      <c r="B578"/>
      <c r="C578"/>
      <c r="D578"/>
      <c r="E578"/>
      <c r="F578"/>
      <c r="G578"/>
      <c r="H578"/>
      <c r="I578"/>
      <c r="J578"/>
      <c r="K578"/>
      <c r="L578"/>
      <c r="M578"/>
      <c r="N578"/>
      <c r="O578"/>
      <c r="P578"/>
      <c r="Q578"/>
      <c r="R578"/>
      <c r="S578"/>
    </row>
    <row r="579" spans="1:19" x14ac:dyDescent="0.25">
      <c r="A579"/>
      <c r="B579"/>
      <c r="C579"/>
      <c r="D579"/>
      <c r="E579"/>
      <c r="F579"/>
      <c r="G579"/>
      <c r="H579"/>
      <c r="I579"/>
      <c r="J579"/>
      <c r="K579"/>
      <c r="L579"/>
      <c r="M579"/>
      <c r="N579"/>
      <c r="O579"/>
      <c r="P579"/>
      <c r="Q579"/>
      <c r="R579"/>
      <c r="S579"/>
    </row>
    <row r="580" spans="1:19" x14ac:dyDescent="0.25">
      <c r="A580"/>
      <c r="B580"/>
      <c r="C580"/>
      <c r="D580"/>
      <c r="E580"/>
      <c r="F580"/>
      <c r="G580"/>
      <c r="H580"/>
      <c r="I580"/>
      <c r="J580"/>
      <c r="K580"/>
      <c r="L580"/>
      <c r="M580"/>
      <c r="N580"/>
      <c r="O580"/>
      <c r="P580"/>
      <c r="Q580"/>
      <c r="R580"/>
      <c r="S580"/>
    </row>
    <row r="581" spans="1:19" x14ac:dyDescent="0.25">
      <c r="A581"/>
      <c r="B581"/>
      <c r="C581"/>
      <c r="D581"/>
      <c r="E581"/>
      <c r="F581"/>
      <c r="G581"/>
      <c r="H581"/>
      <c r="I581"/>
      <c r="J581"/>
      <c r="K581"/>
      <c r="L581"/>
      <c r="M581"/>
      <c r="N581"/>
      <c r="O581"/>
      <c r="P581"/>
      <c r="Q581"/>
      <c r="R581"/>
      <c r="S581"/>
    </row>
    <row r="582" spans="1:19" x14ac:dyDescent="0.25">
      <c r="A582"/>
      <c r="B582"/>
      <c r="C582"/>
      <c r="D582"/>
      <c r="E582"/>
      <c r="F582"/>
      <c r="G582"/>
      <c r="H582"/>
      <c r="I582"/>
      <c r="J582"/>
      <c r="K582"/>
      <c r="L582"/>
      <c r="M582"/>
      <c r="N582"/>
      <c r="O582"/>
      <c r="P582"/>
      <c r="Q582"/>
      <c r="R582"/>
      <c r="S582"/>
    </row>
    <row r="583" spans="1:19" x14ac:dyDescent="0.25">
      <c r="A583"/>
      <c r="B583"/>
      <c r="C583"/>
      <c r="D583"/>
      <c r="E583"/>
      <c r="F583"/>
      <c r="G583"/>
      <c r="H583"/>
      <c r="I583"/>
      <c r="J583"/>
      <c r="K583"/>
      <c r="L583"/>
      <c r="M583"/>
      <c r="N583"/>
      <c r="O583"/>
      <c r="P583"/>
      <c r="Q583"/>
      <c r="R583"/>
      <c r="S583"/>
    </row>
    <row r="584" spans="1:19" x14ac:dyDescent="0.25">
      <c r="A584"/>
      <c r="B584"/>
      <c r="C584"/>
      <c r="D584"/>
      <c r="E584"/>
      <c r="F584"/>
      <c r="G584"/>
      <c r="H584"/>
      <c r="I584"/>
      <c r="J584"/>
      <c r="K584"/>
      <c r="L584"/>
      <c r="M584"/>
      <c r="N584"/>
      <c r="O584"/>
      <c r="P584"/>
      <c r="Q584"/>
      <c r="R584"/>
      <c r="S584"/>
    </row>
    <row r="585" spans="1:19" x14ac:dyDescent="0.25">
      <c r="A585"/>
      <c r="B585"/>
      <c r="C585"/>
      <c r="D585"/>
      <c r="E585"/>
      <c r="F585"/>
      <c r="G585"/>
      <c r="H585"/>
      <c r="I585"/>
      <c r="J585"/>
      <c r="K585"/>
      <c r="L585"/>
      <c r="M585"/>
      <c r="N585"/>
      <c r="O585"/>
      <c r="P585"/>
      <c r="Q585"/>
      <c r="R585"/>
      <c r="S585"/>
    </row>
    <row r="586" spans="1:19" x14ac:dyDescent="0.25">
      <c r="A586"/>
      <c r="B586"/>
      <c r="C586"/>
      <c r="D586"/>
      <c r="E586"/>
      <c r="F586"/>
      <c r="G586"/>
      <c r="H586"/>
      <c r="I586"/>
      <c r="J586"/>
      <c r="K586"/>
      <c r="L586"/>
      <c r="M586"/>
      <c r="N586"/>
      <c r="O586"/>
      <c r="P586"/>
      <c r="Q586"/>
      <c r="R586"/>
      <c r="S586"/>
    </row>
    <row r="587" spans="1:19" x14ac:dyDescent="0.25">
      <c r="A587"/>
      <c r="B587"/>
      <c r="C587"/>
      <c r="D587"/>
      <c r="E587"/>
      <c r="F587"/>
      <c r="G587"/>
      <c r="H587"/>
      <c r="I587"/>
      <c r="J587"/>
      <c r="K587"/>
      <c r="L587"/>
      <c r="M587"/>
      <c r="N587"/>
      <c r="O587"/>
      <c r="P587"/>
      <c r="Q587"/>
      <c r="R587"/>
      <c r="S587"/>
    </row>
    <row r="588" spans="1:19" x14ac:dyDescent="0.25">
      <c r="A588"/>
      <c r="B588"/>
      <c r="C588"/>
      <c r="D588"/>
      <c r="E588"/>
      <c r="F588"/>
      <c r="G588"/>
      <c r="H588"/>
      <c r="I588"/>
      <c r="J588"/>
      <c r="K588"/>
      <c r="L588"/>
      <c r="M588"/>
      <c r="N588"/>
      <c r="O588"/>
      <c r="P588"/>
      <c r="Q588"/>
      <c r="R588"/>
      <c r="S588"/>
    </row>
    <row r="589" spans="1:19" x14ac:dyDescent="0.25">
      <c r="A589"/>
      <c r="B589"/>
      <c r="C589"/>
      <c r="D589"/>
      <c r="E589"/>
      <c r="F589"/>
      <c r="G589"/>
      <c r="H589"/>
      <c r="I589"/>
      <c r="J589"/>
      <c r="K589"/>
      <c r="L589"/>
      <c r="M589"/>
      <c r="N589"/>
      <c r="O589"/>
      <c r="P589"/>
      <c r="Q589"/>
      <c r="R589"/>
      <c r="S589"/>
    </row>
    <row r="590" spans="1:19" x14ac:dyDescent="0.25">
      <c r="A590"/>
      <c r="B590"/>
      <c r="C590"/>
      <c r="D590"/>
      <c r="E590"/>
      <c r="F590"/>
      <c r="G590"/>
      <c r="H590"/>
      <c r="I590"/>
      <c r="J590"/>
      <c r="K590"/>
      <c r="L590"/>
      <c r="M590"/>
      <c r="N590"/>
      <c r="O590"/>
      <c r="P590"/>
      <c r="Q590"/>
      <c r="R590"/>
      <c r="S590"/>
    </row>
    <row r="591" spans="1:19" x14ac:dyDescent="0.25">
      <c r="A591"/>
      <c r="B591"/>
      <c r="C591"/>
      <c r="D591"/>
      <c r="E591"/>
      <c r="F591"/>
      <c r="G591"/>
      <c r="H591"/>
      <c r="I591"/>
      <c r="J591"/>
      <c r="K591"/>
      <c r="L591"/>
      <c r="M591"/>
      <c r="N591"/>
      <c r="O591"/>
      <c r="P591"/>
      <c r="Q591"/>
      <c r="R591"/>
      <c r="S591"/>
    </row>
    <row r="592" spans="1:19" x14ac:dyDescent="0.25">
      <c r="A592"/>
      <c r="B592"/>
      <c r="C592"/>
      <c r="D592"/>
      <c r="E592"/>
      <c r="F592"/>
      <c r="G592"/>
      <c r="H592"/>
      <c r="I592"/>
      <c r="J592"/>
      <c r="K592"/>
      <c r="L592"/>
      <c r="M592"/>
      <c r="N592"/>
      <c r="O592"/>
      <c r="P592"/>
      <c r="Q592"/>
      <c r="R592"/>
      <c r="S592"/>
    </row>
    <row r="593" spans="1:19" x14ac:dyDescent="0.25">
      <c r="A593"/>
      <c r="B593"/>
      <c r="C593"/>
      <c r="D593"/>
      <c r="E593"/>
      <c r="F593"/>
      <c r="G593"/>
      <c r="H593"/>
      <c r="I593"/>
      <c r="J593"/>
      <c r="K593"/>
      <c r="L593"/>
      <c r="M593"/>
      <c r="N593"/>
      <c r="O593"/>
      <c r="P593"/>
      <c r="Q593"/>
      <c r="R593"/>
      <c r="S593"/>
    </row>
    <row r="594" spans="1:19" x14ac:dyDescent="0.25">
      <c r="A594"/>
      <c r="B594"/>
      <c r="C594"/>
      <c r="D594"/>
      <c r="E594"/>
      <c r="F594"/>
      <c r="G594"/>
      <c r="H594"/>
      <c r="I594"/>
      <c r="J594"/>
      <c r="K594"/>
      <c r="L594"/>
      <c r="M594"/>
      <c r="N594"/>
      <c r="O594"/>
      <c r="P594"/>
      <c r="Q594"/>
      <c r="R594"/>
      <c r="S594"/>
    </row>
    <row r="595" spans="1:19" x14ac:dyDescent="0.25">
      <c r="A595"/>
      <c r="B595"/>
      <c r="C595"/>
      <c r="D595"/>
      <c r="E595"/>
      <c r="F595"/>
      <c r="G595"/>
      <c r="H595"/>
      <c r="I595"/>
      <c r="J595"/>
      <c r="K595"/>
      <c r="L595"/>
      <c r="M595"/>
      <c r="N595"/>
      <c r="O595"/>
      <c r="P595"/>
      <c r="Q595"/>
      <c r="R595"/>
      <c r="S595"/>
    </row>
    <row r="596" spans="1:19" x14ac:dyDescent="0.25">
      <c r="A596"/>
      <c r="B596"/>
      <c r="C596"/>
      <c r="D596"/>
      <c r="E596"/>
      <c r="F596"/>
      <c r="G596"/>
      <c r="H596"/>
      <c r="I596"/>
      <c r="J596"/>
      <c r="K596"/>
      <c r="L596"/>
      <c r="M596"/>
      <c r="N596"/>
      <c r="O596"/>
      <c r="P596"/>
      <c r="Q596"/>
      <c r="R596"/>
      <c r="S596"/>
    </row>
    <row r="597" spans="1:19" x14ac:dyDescent="0.25">
      <c r="A597"/>
      <c r="B597"/>
      <c r="C597"/>
      <c r="D597"/>
      <c r="E597"/>
      <c r="F597"/>
      <c r="G597"/>
      <c r="H597"/>
      <c r="I597"/>
      <c r="J597"/>
      <c r="K597"/>
      <c r="L597"/>
      <c r="M597"/>
      <c r="N597"/>
      <c r="O597"/>
      <c r="P597"/>
      <c r="Q597"/>
      <c r="R597"/>
      <c r="S597"/>
    </row>
    <row r="598" spans="1:19" x14ac:dyDescent="0.25">
      <c r="A598"/>
      <c r="B598"/>
      <c r="C598"/>
      <c r="D598"/>
      <c r="E598"/>
      <c r="F598"/>
      <c r="G598"/>
      <c r="H598"/>
      <c r="I598"/>
      <c r="J598"/>
      <c r="K598"/>
      <c r="L598"/>
      <c r="M598"/>
      <c r="N598"/>
      <c r="O598"/>
      <c r="P598"/>
      <c r="Q598"/>
      <c r="R598"/>
      <c r="S598"/>
    </row>
    <row r="599" spans="1:19" x14ac:dyDescent="0.25">
      <c r="A599"/>
      <c r="B599"/>
      <c r="C599"/>
      <c r="D599"/>
      <c r="E599"/>
      <c r="F599"/>
      <c r="G599"/>
      <c r="H599"/>
      <c r="I599"/>
      <c r="J599"/>
      <c r="K599"/>
      <c r="L599"/>
      <c r="M599"/>
      <c r="N599"/>
      <c r="O599"/>
      <c r="P599"/>
      <c r="Q599"/>
      <c r="R599"/>
      <c r="S599"/>
    </row>
    <row r="600" spans="1:19" x14ac:dyDescent="0.25">
      <c r="A600"/>
      <c r="B600"/>
      <c r="C600"/>
      <c r="D600"/>
      <c r="E600"/>
      <c r="F600"/>
      <c r="G600"/>
      <c r="H600"/>
      <c r="I600"/>
      <c r="J600"/>
      <c r="K600"/>
      <c r="L600"/>
      <c r="M600"/>
      <c r="N600"/>
      <c r="O600"/>
      <c r="P600"/>
      <c r="Q600"/>
      <c r="R600"/>
      <c r="S600"/>
    </row>
    <row r="601" spans="1:19" x14ac:dyDescent="0.25">
      <c r="A601"/>
      <c r="B601"/>
      <c r="C601"/>
      <c r="D601"/>
      <c r="E601"/>
      <c r="F601"/>
      <c r="G601"/>
      <c r="H601"/>
      <c r="I601"/>
      <c r="J601"/>
      <c r="K601"/>
      <c r="L601"/>
      <c r="M601"/>
      <c r="N601"/>
      <c r="O601"/>
      <c r="P601"/>
      <c r="Q601"/>
      <c r="R601"/>
      <c r="S601"/>
    </row>
    <row r="602" spans="1:19" x14ac:dyDescent="0.25">
      <c r="A602"/>
      <c r="B602"/>
      <c r="C602"/>
      <c r="D602"/>
      <c r="E602"/>
      <c r="F602"/>
      <c r="G602"/>
      <c r="H602"/>
      <c r="I602"/>
      <c r="J602"/>
      <c r="K602"/>
      <c r="L602"/>
      <c r="M602"/>
      <c r="N602"/>
      <c r="O602"/>
      <c r="P602"/>
      <c r="Q602"/>
      <c r="R602"/>
      <c r="S602"/>
    </row>
    <row r="603" spans="1:19" x14ac:dyDescent="0.25">
      <c r="A603"/>
      <c r="B603"/>
      <c r="C603"/>
      <c r="D603"/>
      <c r="E603"/>
      <c r="F603"/>
      <c r="G603"/>
      <c r="H603"/>
      <c r="I603"/>
      <c r="J603"/>
      <c r="K603"/>
      <c r="L603"/>
      <c r="M603"/>
      <c r="N603"/>
      <c r="O603"/>
      <c r="P603"/>
      <c r="Q603"/>
      <c r="R603"/>
      <c r="S603"/>
    </row>
    <row r="604" spans="1:19" x14ac:dyDescent="0.25">
      <c r="A604"/>
      <c r="B604"/>
      <c r="C604"/>
      <c r="D604"/>
      <c r="E604"/>
      <c r="F604"/>
      <c r="G604"/>
      <c r="H604"/>
      <c r="I604"/>
      <c r="J604"/>
      <c r="K604"/>
      <c r="L604"/>
      <c r="M604"/>
      <c r="N604"/>
      <c r="O604"/>
      <c r="P604"/>
      <c r="Q604"/>
      <c r="R604"/>
      <c r="S604"/>
    </row>
    <row r="605" spans="1:19" x14ac:dyDescent="0.25">
      <c r="A605"/>
      <c r="B605"/>
      <c r="C605"/>
      <c r="D605"/>
      <c r="E605"/>
      <c r="F605"/>
      <c r="G605"/>
      <c r="H605"/>
      <c r="I605"/>
      <c r="J605"/>
      <c r="K605"/>
      <c r="L605"/>
      <c r="M605"/>
      <c r="N605"/>
      <c r="O605"/>
      <c r="P605"/>
      <c r="Q605"/>
      <c r="R605"/>
      <c r="S605"/>
    </row>
    <row r="606" spans="1:19" x14ac:dyDescent="0.25">
      <c r="A606"/>
      <c r="B606"/>
      <c r="C606"/>
      <c r="D606"/>
      <c r="E606"/>
      <c r="F606"/>
      <c r="G606"/>
      <c r="H606"/>
      <c r="I606"/>
      <c r="J606"/>
      <c r="K606"/>
      <c r="L606"/>
      <c r="M606"/>
      <c r="N606"/>
      <c r="O606"/>
      <c r="P606"/>
      <c r="Q606"/>
      <c r="R606"/>
      <c r="S606"/>
    </row>
    <row r="607" spans="1:19" x14ac:dyDescent="0.25">
      <c r="A607"/>
      <c r="B607"/>
      <c r="C607"/>
      <c r="D607"/>
      <c r="E607"/>
      <c r="F607"/>
      <c r="G607"/>
      <c r="H607"/>
      <c r="I607"/>
      <c r="J607"/>
      <c r="K607"/>
      <c r="L607"/>
      <c r="M607"/>
      <c r="N607"/>
      <c r="O607"/>
      <c r="P607"/>
      <c r="Q607"/>
      <c r="R607"/>
      <c r="S607"/>
    </row>
    <row r="608" spans="1:19" x14ac:dyDescent="0.25">
      <c r="A608"/>
      <c r="B608"/>
      <c r="C608"/>
      <c r="D608"/>
      <c r="E608"/>
      <c r="F608"/>
      <c r="G608"/>
      <c r="H608"/>
      <c r="I608"/>
      <c r="J608"/>
      <c r="K608"/>
      <c r="L608"/>
      <c r="M608"/>
      <c r="N608"/>
      <c r="O608"/>
      <c r="P608"/>
      <c r="Q608"/>
      <c r="R608"/>
      <c r="S608"/>
    </row>
    <row r="609" spans="1:19" x14ac:dyDescent="0.25">
      <c r="A609"/>
      <c r="B609"/>
      <c r="C609"/>
      <c r="D609"/>
      <c r="E609"/>
      <c r="F609"/>
      <c r="G609"/>
      <c r="H609"/>
      <c r="I609"/>
      <c r="J609"/>
      <c r="K609"/>
      <c r="L609"/>
      <c r="M609"/>
      <c r="N609"/>
      <c r="O609"/>
      <c r="P609"/>
      <c r="Q609"/>
      <c r="R609"/>
      <c r="S609"/>
    </row>
    <row r="610" spans="1:19" x14ac:dyDescent="0.25">
      <c r="A610"/>
      <c r="B610"/>
      <c r="C610"/>
      <c r="D610"/>
      <c r="E610"/>
      <c r="F610"/>
      <c r="G610"/>
      <c r="H610"/>
      <c r="I610"/>
      <c r="J610"/>
      <c r="K610"/>
      <c r="L610"/>
      <c r="M610"/>
      <c r="N610"/>
      <c r="O610"/>
      <c r="P610"/>
      <c r="Q610"/>
      <c r="R610"/>
      <c r="S610"/>
    </row>
    <row r="611" spans="1:19" x14ac:dyDescent="0.25">
      <c r="A611"/>
      <c r="B611"/>
      <c r="C611"/>
      <c r="D611"/>
      <c r="E611"/>
      <c r="F611"/>
      <c r="G611"/>
      <c r="H611"/>
      <c r="I611"/>
      <c r="J611"/>
      <c r="K611"/>
      <c r="L611"/>
      <c r="M611"/>
      <c r="N611"/>
      <c r="O611"/>
      <c r="P611"/>
      <c r="Q611"/>
      <c r="R611"/>
      <c r="S611"/>
    </row>
    <row r="612" spans="1:19" x14ac:dyDescent="0.25">
      <c r="A612"/>
      <c r="B612"/>
      <c r="C612"/>
      <c r="D612"/>
      <c r="E612"/>
      <c r="F612"/>
      <c r="G612"/>
      <c r="H612"/>
      <c r="I612"/>
      <c r="J612"/>
      <c r="K612"/>
      <c r="L612"/>
      <c r="M612"/>
      <c r="N612"/>
      <c r="O612"/>
      <c r="P612"/>
      <c r="Q612"/>
      <c r="R612"/>
      <c r="S612"/>
    </row>
    <row r="613" spans="1:19" x14ac:dyDescent="0.25">
      <c r="A613"/>
      <c r="B613"/>
      <c r="C613"/>
      <c r="D613"/>
      <c r="E613"/>
      <c r="F613"/>
      <c r="G613"/>
      <c r="H613"/>
      <c r="I613"/>
      <c r="J613"/>
      <c r="K613"/>
      <c r="L613"/>
      <c r="M613"/>
      <c r="N613"/>
      <c r="O613"/>
      <c r="P613"/>
      <c r="Q613"/>
      <c r="R613"/>
      <c r="S613"/>
    </row>
    <row r="614" spans="1:19" x14ac:dyDescent="0.25">
      <c r="A614"/>
      <c r="B614"/>
      <c r="C614"/>
      <c r="D614"/>
      <c r="E614"/>
      <c r="F614"/>
      <c r="G614"/>
      <c r="H614"/>
      <c r="I614"/>
      <c r="J614"/>
      <c r="K614"/>
      <c r="L614"/>
      <c r="M614"/>
      <c r="N614"/>
      <c r="O614"/>
      <c r="P614"/>
      <c r="Q614"/>
      <c r="R614"/>
      <c r="S614"/>
    </row>
    <row r="615" spans="1:19" x14ac:dyDescent="0.25">
      <c r="A615"/>
      <c r="B615"/>
      <c r="C615"/>
      <c r="D615"/>
      <c r="E615"/>
      <c r="F615"/>
      <c r="G615"/>
      <c r="H615"/>
      <c r="I615"/>
      <c r="J615"/>
      <c r="K615"/>
      <c r="L615"/>
      <c r="M615"/>
      <c r="N615"/>
      <c r="O615"/>
      <c r="P615"/>
      <c r="Q615"/>
      <c r="R615"/>
      <c r="S615"/>
    </row>
    <row r="616" spans="1:19" x14ac:dyDescent="0.25">
      <c r="A616"/>
      <c r="B616"/>
      <c r="C616"/>
      <c r="D616"/>
      <c r="E616"/>
      <c r="F616"/>
      <c r="G616"/>
      <c r="H616"/>
      <c r="I616"/>
      <c r="J616"/>
      <c r="K616"/>
      <c r="L616"/>
      <c r="M616"/>
      <c r="N616"/>
      <c r="O616"/>
      <c r="P616"/>
      <c r="Q616"/>
      <c r="R616"/>
      <c r="S616"/>
    </row>
    <row r="617" spans="1:19" x14ac:dyDescent="0.25">
      <c r="A617"/>
      <c r="B617"/>
      <c r="C617"/>
      <c r="D617"/>
      <c r="E617"/>
      <c r="F617"/>
      <c r="G617"/>
      <c r="H617"/>
      <c r="I617"/>
      <c r="J617"/>
      <c r="K617"/>
      <c r="L617"/>
      <c r="M617"/>
      <c r="N617"/>
      <c r="O617"/>
      <c r="P617"/>
      <c r="Q617"/>
      <c r="R617"/>
      <c r="S617"/>
    </row>
    <row r="618" spans="1:19" x14ac:dyDescent="0.25">
      <c r="A618"/>
      <c r="B618"/>
      <c r="C618"/>
      <c r="D618"/>
      <c r="E618"/>
      <c r="F618"/>
      <c r="G618"/>
      <c r="H618"/>
      <c r="I618"/>
      <c r="J618"/>
      <c r="K618"/>
      <c r="L618"/>
      <c r="M618"/>
      <c r="N618"/>
      <c r="O618"/>
      <c r="P618"/>
      <c r="Q618"/>
      <c r="R618"/>
      <c r="S618"/>
    </row>
    <row r="619" spans="1:19" x14ac:dyDescent="0.25">
      <c r="A619"/>
      <c r="B619"/>
      <c r="C619"/>
      <c r="D619"/>
      <c r="E619"/>
      <c r="F619"/>
      <c r="G619"/>
      <c r="H619"/>
      <c r="I619"/>
      <c r="J619"/>
      <c r="K619"/>
      <c r="L619"/>
      <c r="M619"/>
      <c r="N619"/>
      <c r="O619"/>
      <c r="P619"/>
      <c r="Q619"/>
      <c r="R619"/>
      <c r="S619"/>
    </row>
    <row r="620" spans="1:19" x14ac:dyDescent="0.25">
      <c r="A620"/>
      <c r="B620"/>
      <c r="C620"/>
      <c r="D620"/>
      <c r="E620"/>
      <c r="F620"/>
      <c r="G620"/>
      <c r="H620"/>
      <c r="I620"/>
      <c r="J620"/>
      <c r="K620"/>
      <c r="L620"/>
      <c r="M620"/>
      <c r="N620"/>
      <c r="O620"/>
      <c r="P620"/>
      <c r="Q620"/>
      <c r="R620"/>
      <c r="S620"/>
    </row>
    <row r="621" spans="1:19" x14ac:dyDescent="0.25">
      <c r="A621"/>
      <c r="B621"/>
      <c r="C621"/>
      <c r="D621"/>
      <c r="E621"/>
      <c r="F621"/>
      <c r="G621"/>
      <c r="H621"/>
      <c r="I621"/>
      <c r="J621"/>
      <c r="K621"/>
      <c r="L621"/>
      <c r="M621"/>
      <c r="N621"/>
      <c r="O621"/>
      <c r="P621"/>
      <c r="Q621"/>
      <c r="R621"/>
      <c r="S621"/>
    </row>
    <row r="622" spans="1:19" x14ac:dyDescent="0.25">
      <c r="A622"/>
      <c r="B622"/>
      <c r="C622"/>
      <c r="D622"/>
      <c r="E622"/>
      <c r="F622"/>
      <c r="G622"/>
      <c r="H622"/>
      <c r="I622"/>
      <c r="J622"/>
      <c r="K622"/>
      <c r="L622"/>
      <c r="M622"/>
      <c r="N622"/>
      <c r="O622"/>
      <c r="P622"/>
      <c r="Q622"/>
      <c r="R622"/>
      <c r="S622"/>
    </row>
    <row r="623" spans="1:19" x14ac:dyDescent="0.25">
      <c r="A623"/>
      <c r="B623"/>
      <c r="C623"/>
      <c r="D623"/>
      <c r="E623"/>
      <c r="F623"/>
      <c r="G623"/>
      <c r="H623"/>
      <c r="I623"/>
      <c r="J623"/>
      <c r="K623"/>
      <c r="L623"/>
      <c r="M623"/>
      <c r="N623"/>
      <c r="O623"/>
      <c r="P623"/>
      <c r="Q623"/>
      <c r="R623"/>
      <c r="S623"/>
    </row>
    <row r="624" spans="1:19" x14ac:dyDescent="0.25">
      <c r="A624"/>
      <c r="B624"/>
      <c r="C624"/>
      <c r="D624"/>
      <c r="E624"/>
      <c r="F624"/>
      <c r="G624"/>
      <c r="H624"/>
      <c r="I624"/>
      <c r="J624"/>
      <c r="K624"/>
      <c r="L624"/>
      <c r="M624"/>
      <c r="N624"/>
      <c r="O624"/>
      <c r="P624"/>
      <c r="Q624"/>
      <c r="R624"/>
      <c r="S624"/>
    </row>
    <row r="625" spans="1:19" x14ac:dyDescent="0.25">
      <c r="A625"/>
      <c r="B625"/>
      <c r="C625"/>
      <c r="D625"/>
      <c r="E625"/>
      <c r="F625"/>
      <c r="G625"/>
      <c r="H625"/>
      <c r="I625"/>
      <c r="J625"/>
      <c r="K625"/>
      <c r="L625"/>
      <c r="M625"/>
      <c r="N625"/>
      <c r="O625"/>
      <c r="P625"/>
      <c r="Q625"/>
      <c r="R625"/>
      <c r="S625"/>
    </row>
    <row r="626" spans="1:19" x14ac:dyDescent="0.25">
      <c r="A626"/>
      <c r="B626"/>
      <c r="C626"/>
      <c r="D626"/>
      <c r="E626"/>
      <c r="F626"/>
      <c r="G626"/>
      <c r="H626"/>
      <c r="I626"/>
      <c r="J626"/>
      <c r="K626"/>
      <c r="L626"/>
      <c r="M626"/>
      <c r="N626"/>
      <c r="O626"/>
      <c r="P626"/>
      <c r="Q626"/>
      <c r="R626"/>
      <c r="S626"/>
    </row>
    <row r="627" spans="1:19" x14ac:dyDescent="0.25">
      <c r="A627"/>
      <c r="B627"/>
      <c r="C627"/>
      <c r="D627"/>
      <c r="E627"/>
      <c r="F627"/>
      <c r="G627"/>
      <c r="H627"/>
      <c r="I627"/>
      <c r="J627"/>
      <c r="K627"/>
      <c r="L627"/>
      <c r="M627"/>
      <c r="N627"/>
      <c r="O627"/>
      <c r="P627"/>
      <c r="Q627"/>
      <c r="R627"/>
      <c r="S627"/>
    </row>
    <row r="628" spans="1:19" x14ac:dyDescent="0.25">
      <c r="A628"/>
      <c r="B628"/>
      <c r="C628"/>
      <c r="D628"/>
      <c r="E628"/>
      <c r="F628"/>
      <c r="G628"/>
      <c r="H628"/>
      <c r="I628"/>
      <c r="J628"/>
      <c r="K628"/>
      <c r="L628"/>
      <c r="M628"/>
      <c r="N628"/>
      <c r="O628"/>
      <c r="P628"/>
      <c r="Q628"/>
      <c r="R628"/>
      <c r="S628"/>
    </row>
    <row r="629" spans="1:19" x14ac:dyDescent="0.25">
      <c r="A629"/>
      <c r="B629"/>
      <c r="C629"/>
      <c r="D629"/>
      <c r="E629"/>
      <c r="F629"/>
      <c r="G629"/>
      <c r="H629"/>
      <c r="I629"/>
      <c r="J629"/>
      <c r="K629"/>
      <c r="L629"/>
      <c r="M629"/>
      <c r="N629"/>
      <c r="O629"/>
      <c r="P629"/>
      <c r="Q629"/>
      <c r="R629"/>
      <c r="S629"/>
    </row>
    <row r="630" spans="1:19" x14ac:dyDescent="0.25">
      <c r="A630"/>
      <c r="B630"/>
      <c r="C630"/>
      <c r="D630"/>
      <c r="E630"/>
      <c r="F630"/>
      <c r="G630"/>
      <c r="H630"/>
      <c r="I630"/>
      <c r="J630"/>
      <c r="K630"/>
      <c r="L630"/>
      <c r="M630"/>
      <c r="N630"/>
      <c r="O630"/>
      <c r="P630"/>
      <c r="Q630"/>
      <c r="R630"/>
      <c r="S630"/>
    </row>
    <row r="631" spans="1:19" x14ac:dyDescent="0.25">
      <c r="A631"/>
      <c r="B631"/>
      <c r="C631"/>
      <c r="D631"/>
      <c r="E631"/>
      <c r="F631"/>
      <c r="G631"/>
      <c r="H631"/>
      <c r="I631"/>
      <c r="J631"/>
      <c r="K631"/>
      <c r="L631"/>
      <c r="M631"/>
      <c r="N631"/>
      <c r="O631"/>
      <c r="P631"/>
      <c r="Q631"/>
      <c r="R631"/>
      <c r="S631"/>
    </row>
    <row r="632" spans="1:19" x14ac:dyDescent="0.25">
      <c r="A632"/>
      <c r="B632"/>
      <c r="C632"/>
      <c r="D632"/>
      <c r="E632"/>
      <c r="F632"/>
      <c r="G632"/>
      <c r="H632"/>
      <c r="I632"/>
      <c r="J632"/>
      <c r="K632"/>
      <c r="L632"/>
      <c r="M632"/>
      <c r="N632"/>
      <c r="O632"/>
      <c r="P632"/>
      <c r="Q632"/>
      <c r="R632"/>
      <c r="S632"/>
    </row>
    <row r="633" spans="1:19" x14ac:dyDescent="0.25">
      <c r="A633"/>
      <c r="B633"/>
      <c r="C633"/>
      <c r="D633"/>
      <c r="E633"/>
      <c r="F633"/>
      <c r="G633"/>
      <c r="H633"/>
      <c r="I633"/>
      <c r="J633"/>
      <c r="K633"/>
      <c r="L633"/>
      <c r="M633"/>
      <c r="N633"/>
      <c r="O633"/>
      <c r="P633"/>
      <c r="Q633"/>
      <c r="R633"/>
      <c r="S633"/>
    </row>
    <row r="634" spans="1:19" x14ac:dyDescent="0.25">
      <c r="A634"/>
      <c r="B634"/>
      <c r="C634"/>
      <c r="D634"/>
      <c r="E634"/>
      <c r="F634"/>
      <c r="G634"/>
      <c r="H634"/>
      <c r="I634"/>
      <c r="J634"/>
      <c r="K634"/>
      <c r="L634"/>
      <c r="M634"/>
      <c r="N634"/>
      <c r="O634"/>
      <c r="P634"/>
      <c r="Q634"/>
      <c r="R634"/>
      <c r="S634"/>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spans="1:19" x14ac:dyDescent="0.25">
      <c r="A641"/>
      <c r="B641"/>
      <c r="C641"/>
      <c r="D641"/>
      <c r="E641"/>
      <c r="F641"/>
      <c r="G641"/>
      <c r="H641"/>
      <c r="I641"/>
      <c r="J641"/>
      <c r="K641"/>
      <c r="L641"/>
      <c r="M641"/>
      <c r="N641"/>
      <c r="O641"/>
      <c r="P641"/>
      <c r="Q641"/>
      <c r="R641"/>
      <c r="S641"/>
    </row>
    <row r="642" spans="1:19" x14ac:dyDescent="0.25">
      <c r="A642"/>
      <c r="B642"/>
      <c r="C642"/>
      <c r="D642"/>
      <c r="E642"/>
      <c r="F642"/>
      <c r="G642"/>
      <c r="H642"/>
      <c r="I642"/>
      <c r="J642"/>
      <c r="K642"/>
      <c r="L642"/>
      <c r="M642"/>
      <c r="N642"/>
      <c r="O642"/>
      <c r="P642"/>
      <c r="Q642"/>
      <c r="R642"/>
      <c r="S642"/>
    </row>
    <row r="643" spans="1:19" x14ac:dyDescent="0.25">
      <c r="A643"/>
      <c r="B643"/>
      <c r="C643"/>
      <c r="D643"/>
      <c r="E643"/>
      <c r="F643"/>
      <c r="G643"/>
      <c r="H643"/>
      <c r="I643"/>
      <c r="J643"/>
      <c r="K643"/>
      <c r="L643"/>
      <c r="M643"/>
      <c r="N643"/>
      <c r="O643"/>
      <c r="P643"/>
      <c r="Q643"/>
      <c r="R643"/>
      <c r="S643"/>
    </row>
    <row r="644" spans="1:19" x14ac:dyDescent="0.25">
      <c r="A644"/>
      <c r="B644"/>
      <c r="C644"/>
      <c r="D644"/>
      <c r="E644"/>
      <c r="F644"/>
      <c r="G644"/>
      <c r="H644"/>
      <c r="I644"/>
      <c r="J644"/>
      <c r="K644"/>
      <c r="L644"/>
      <c r="M644"/>
      <c r="N644"/>
      <c r="O644"/>
      <c r="P644"/>
      <c r="Q644"/>
      <c r="R644"/>
      <c r="S644"/>
    </row>
    <row r="645" spans="1:19" x14ac:dyDescent="0.25">
      <c r="A645"/>
      <c r="B645"/>
      <c r="C645"/>
      <c r="D645"/>
      <c r="E645"/>
      <c r="F645"/>
      <c r="G645"/>
      <c r="H645"/>
      <c r="I645"/>
      <c r="J645"/>
      <c r="K645"/>
      <c r="L645"/>
      <c r="M645"/>
      <c r="N645"/>
      <c r="O645"/>
      <c r="P645"/>
      <c r="Q645"/>
      <c r="R645"/>
      <c r="S645"/>
    </row>
    <row r="646" spans="1:19" x14ac:dyDescent="0.25">
      <c r="A646"/>
      <c r="B646"/>
      <c r="C646"/>
      <c r="D646"/>
      <c r="E646"/>
      <c r="F646"/>
      <c r="G646"/>
      <c r="H646"/>
      <c r="I646"/>
      <c r="J646"/>
      <c r="K646"/>
      <c r="L646"/>
      <c r="M646"/>
      <c r="N646"/>
      <c r="O646"/>
      <c r="P646"/>
      <c r="Q646"/>
      <c r="R646"/>
      <c r="S646"/>
    </row>
    <row r="647" spans="1:19" x14ac:dyDescent="0.25">
      <c r="A647"/>
      <c r="B647"/>
      <c r="C647"/>
      <c r="D647"/>
      <c r="E647"/>
      <c r="F647"/>
      <c r="G647"/>
      <c r="H647"/>
      <c r="I647"/>
      <c r="J647"/>
      <c r="K647"/>
      <c r="L647"/>
      <c r="M647"/>
      <c r="N647"/>
      <c r="O647"/>
      <c r="P647"/>
      <c r="Q647"/>
      <c r="R647"/>
      <c r="S647"/>
    </row>
    <row r="648" spans="1:19" x14ac:dyDescent="0.25">
      <c r="A648"/>
      <c r="B648"/>
      <c r="C648"/>
      <c r="D648"/>
      <c r="E648"/>
      <c r="F648"/>
      <c r="G648"/>
      <c r="H648"/>
      <c r="I648"/>
      <c r="J648"/>
      <c r="K648"/>
      <c r="L648"/>
      <c r="M648"/>
      <c r="N648"/>
      <c r="O648"/>
      <c r="P648"/>
      <c r="Q648"/>
      <c r="R648"/>
      <c r="S648"/>
    </row>
    <row r="649" spans="1:19" x14ac:dyDescent="0.25">
      <c r="A649"/>
      <c r="B649"/>
      <c r="C649"/>
      <c r="D649"/>
      <c r="E649"/>
      <c r="F649"/>
      <c r="G649"/>
      <c r="H649"/>
      <c r="I649"/>
      <c r="J649"/>
      <c r="K649"/>
      <c r="L649"/>
      <c r="M649"/>
      <c r="N649"/>
      <c r="O649"/>
      <c r="P649"/>
      <c r="Q649"/>
      <c r="R649"/>
      <c r="S649"/>
    </row>
    <row r="650" spans="1:19" x14ac:dyDescent="0.25">
      <c r="A650"/>
      <c r="B650"/>
      <c r="C650"/>
      <c r="D650"/>
      <c r="E650"/>
      <c r="F650"/>
      <c r="G650"/>
      <c r="H650"/>
      <c r="I650"/>
      <c r="J650"/>
      <c r="K650"/>
      <c r="L650"/>
      <c r="M650"/>
      <c r="N650"/>
      <c r="O650"/>
      <c r="P650"/>
      <c r="Q650"/>
      <c r="R650"/>
      <c r="S650"/>
    </row>
    <row r="651" spans="1:19" x14ac:dyDescent="0.25">
      <c r="A651"/>
      <c r="B651"/>
      <c r="C651"/>
      <c r="D651"/>
      <c r="E651"/>
      <c r="F651"/>
      <c r="G651"/>
      <c r="H651"/>
      <c r="I651"/>
      <c r="J651"/>
      <c r="K651"/>
      <c r="L651"/>
      <c r="M651"/>
      <c r="N651"/>
      <c r="O651"/>
      <c r="P651"/>
      <c r="Q651"/>
      <c r="R651"/>
      <c r="S651"/>
    </row>
    <row r="652" spans="1:19" x14ac:dyDescent="0.25">
      <c r="A652"/>
      <c r="B652"/>
      <c r="C652"/>
      <c r="D652"/>
      <c r="E652"/>
      <c r="F652"/>
      <c r="G652"/>
      <c r="H652"/>
      <c r="I652"/>
      <c r="J652"/>
      <c r="K652"/>
      <c r="L652"/>
      <c r="M652"/>
      <c r="N652"/>
      <c r="O652"/>
      <c r="P652"/>
      <c r="Q652"/>
      <c r="R652"/>
      <c r="S652"/>
    </row>
    <row r="653" spans="1:19" x14ac:dyDescent="0.25">
      <c r="A653"/>
      <c r="B653"/>
      <c r="C653"/>
      <c r="D653"/>
      <c r="E653"/>
      <c r="F653"/>
      <c r="G653"/>
      <c r="H653"/>
      <c r="I653"/>
      <c r="J653"/>
      <c r="K653"/>
      <c r="L653"/>
      <c r="M653"/>
      <c r="N653"/>
      <c r="O653"/>
      <c r="P653"/>
      <c r="Q653"/>
      <c r="R653"/>
      <c r="S653"/>
    </row>
    <row r="654" spans="1:19" x14ac:dyDescent="0.25">
      <c r="A654"/>
      <c r="B654"/>
      <c r="C654"/>
      <c r="D654"/>
      <c r="E654"/>
      <c r="F654"/>
      <c r="G654"/>
      <c r="H654"/>
      <c r="I654"/>
      <c r="J654"/>
      <c r="K654"/>
      <c r="L654"/>
      <c r="M654"/>
      <c r="N654"/>
      <c r="O654"/>
      <c r="P654"/>
      <c r="Q654"/>
      <c r="R654"/>
      <c r="S654"/>
    </row>
    <row r="655" spans="1:19" x14ac:dyDescent="0.25">
      <c r="A655"/>
      <c r="B655"/>
      <c r="C655"/>
      <c r="D655"/>
      <c r="E655"/>
      <c r="F655"/>
      <c r="G655"/>
      <c r="H655"/>
      <c r="I655"/>
      <c r="J655"/>
      <c r="K655"/>
      <c r="L655"/>
      <c r="M655"/>
      <c r="N655"/>
      <c r="O655"/>
      <c r="P655"/>
      <c r="Q655"/>
      <c r="R655"/>
      <c r="S655"/>
    </row>
    <row r="656" spans="1:19" x14ac:dyDescent="0.25">
      <c r="A656"/>
      <c r="B656"/>
      <c r="C656"/>
      <c r="D656"/>
      <c r="E656"/>
      <c r="F656"/>
      <c r="G656"/>
      <c r="H656"/>
      <c r="I656"/>
      <c r="J656"/>
      <c r="K656"/>
      <c r="L656"/>
      <c r="M656"/>
      <c r="N656"/>
      <c r="O656"/>
      <c r="P656"/>
      <c r="Q656"/>
      <c r="R656"/>
      <c r="S656"/>
    </row>
    <row r="657" spans="1:19" x14ac:dyDescent="0.25">
      <c r="A657"/>
      <c r="B657"/>
      <c r="C657"/>
      <c r="D657"/>
      <c r="E657"/>
      <c r="F657"/>
      <c r="G657"/>
      <c r="H657"/>
      <c r="I657"/>
      <c r="J657"/>
      <c r="K657"/>
      <c r="L657"/>
      <c r="M657"/>
      <c r="N657"/>
      <c r="O657"/>
      <c r="P657"/>
      <c r="Q657"/>
      <c r="R657"/>
      <c r="S657"/>
    </row>
    <row r="658" spans="1:19" x14ac:dyDescent="0.25">
      <c r="A658"/>
      <c r="B658"/>
      <c r="C658"/>
      <c r="D658"/>
      <c r="E658"/>
      <c r="F658"/>
      <c r="G658"/>
      <c r="H658"/>
      <c r="I658"/>
      <c r="J658"/>
      <c r="K658"/>
      <c r="L658"/>
      <c r="M658"/>
      <c r="N658"/>
      <c r="O658"/>
      <c r="P658"/>
      <c r="Q658"/>
      <c r="R658"/>
      <c r="S658"/>
    </row>
    <row r="659" spans="1:19" x14ac:dyDescent="0.25">
      <c r="A659"/>
      <c r="B659"/>
      <c r="C659"/>
      <c r="D659"/>
      <c r="E659"/>
      <c r="F659"/>
      <c r="G659"/>
      <c r="H659"/>
      <c r="I659"/>
      <c r="J659"/>
      <c r="K659"/>
      <c r="L659"/>
      <c r="M659"/>
      <c r="N659"/>
      <c r="O659"/>
      <c r="P659"/>
      <c r="Q659"/>
      <c r="R659"/>
      <c r="S659"/>
    </row>
    <row r="660" spans="1:19" x14ac:dyDescent="0.25">
      <c r="A660"/>
      <c r="B660"/>
      <c r="C660"/>
      <c r="D660"/>
      <c r="E660"/>
      <c r="F660"/>
      <c r="G660"/>
      <c r="H660"/>
      <c r="I660"/>
      <c r="J660"/>
      <c r="K660"/>
      <c r="L660"/>
      <c r="M660"/>
      <c r="N660"/>
      <c r="O660"/>
      <c r="P660"/>
      <c r="Q660"/>
      <c r="R660"/>
      <c r="S660"/>
    </row>
    <row r="661" spans="1:19" x14ac:dyDescent="0.25">
      <c r="A661"/>
      <c r="B661"/>
      <c r="C661"/>
      <c r="D661"/>
      <c r="E661"/>
      <c r="F661"/>
      <c r="G661"/>
      <c r="H661"/>
      <c r="I661"/>
      <c r="J661"/>
      <c r="K661"/>
      <c r="L661"/>
      <c r="M661"/>
      <c r="N661"/>
      <c r="O661"/>
      <c r="P661"/>
      <c r="Q661"/>
      <c r="R661"/>
      <c r="S661"/>
    </row>
    <row r="662" spans="1:19" x14ac:dyDescent="0.25">
      <c r="A662"/>
      <c r="B662"/>
      <c r="C662"/>
      <c r="D662"/>
      <c r="E662"/>
      <c r="F662"/>
      <c r="G662"/>
      <c r="H662"/>
      <c r="I662"/>
      <c r="J662"/>
      <c r="K662"/>
      <c r="L662"/>
      <c r="M662"/>
      <c r="N662"/>
      <c r="O662"/>
      <c r="P662"/>
      <c r="Q662"/>
      <c r="R662"/>
      <c r="S662"/>
    </row>
    <row r="663" spans="1:19" x14ac:dyDescent="0.25">
      <c r="A663"/>
      <c r="B663"/>
      <c r="C663"/>
      <c r="D663"/>
      <c r="E663"/>
      <c r="F663"/>
      <c r="G663"/>
      <c r="H663"/>
      <c r="I663"/>
      <c r="J663"/>
      <c r="K663"/>
      <c r="L663"/>
      <c r="M663"/>
      <c r="N663"/>
      <c r="O663"/>
      <c r="P663"/>
      <c r="Q663"/>
      <c r="R663"/>
      <c r="S663"/>
    </row>
    <row r="664" spans="1:19" x14ac:dyDescent="0.25">
      <c r="A664"/>
      <c r="B664"/>
      <c r="C664"/>
      <c r="D664"/>
      <c r="E664"/>
      <c r="F664"/>
      <c r="G664"/>
      <c r="H664"/>
      <c r="I664"/>
      <c r="J664"/>
      <c r="K664"/>
      <c r="L664"/>
      <c r="M664"/>
      <c r="N664"/>
      <c r="O664"/>
      <c r="P664"/>
      <c r="Q664"/>
      <c r="R664"/>
      <c r="S664"/>
    </row>
    <row r="665" spans="1:19" x14ac:dyDescent="0.25">
      <c r="A665"/>
      <c r="B665"/>
      <c r="C665"/>
      <c r="D665"/>
      <c r="E665"/>
      <c r="F665"/>
      <c r="G665"/>
      <c r="H665"/>
      <c r="I665"/>
      <c r="J665"/>
      <c r="K665"/>
      <c r="L665"/>
      <c r="M665"/>
      <c r="N665"/>
      <c r="O665"/>
      <c r="P665"/>
      <c r="Q665"/>
      <c r="R665"/>
      <c r="S665"/>
    </row>
    <row r="666" spans="1:19" x14ac:dyDescent="0.25">
      <c r="A666"/>
      <c r="B666"/>
      <c r="C666"/>
      <c r="D666"/>
      <c r="E666"/>
      <c r="F666"/>
      <c r="G666"/>
      <c r="H666"/>
      <c r="I666"/>
      <c r="J666"/>
      <c r="K666"/>
      <c r="L666"/>
      <c r="M666"/>
      <c r="N666"/>
      <c r="O666"/>
      <c r="P666"/>
      <c r="Q666"/>
      <c r="R666"/>
      <c r="S666"/>
    </row>
    <row r="667" spans="1:19" x14ac:dyDescent="0.25">
      <c r="A667"/>
      <c r="B667"/>
      <c r="C667"/>
      <c r="D667"/>
      <c r="E667"/>
      <c r="F667"/>
      <c r="G667"/>
      <c r="H667"/>
      <c r="I667"/>
      <c r="J667"/>
      <c r="K667"/>
      <c r="L667"/>
      <c r="M667"/>
      <c r="N667"/>
      <c r="O667"/>
      <c r="P667"/>
      <c r="Q667"/>
      <c r="R667"/>
      <c r="S667"/>
    </row>
    <row r="668" spans="1:19" x14ac:dyDescent="0.25">
      <c r="A668"/>
      <c r="B668"/>
      <c r="C668"/>
      <c r="D668"/>
      <c r="E668"/>
      <c r="F668"/>
      <c r="G668"/>
      <c r="H668"/>
      <c r="I668"/>
      <c r="J668"/>
      <c r="K668"/>
      <c r="L668"/>
      <c r="M668"/>
      <c r="N668"/>
      <c r="O668"/>
      <c r="P668"/>
      <c r="Q668"/>
      <c r="R668"/>
      <c r="S668"/>
    </row>
    <row r="669" spans="1:19" x14ac:dyDescent="0.25">
      <c r="A669"/>
      <c r="B669"/>
      <c r="C669"/>
      <c r="D669"/>
      <c r="E669"/>
      <c r="F669"/>
      <c r="G669"/>
      <c r="H669"/>
      <c r="I669"/>
      <c r="J669"/>
      <c r="K669"/>
      <c r="L669"/>
      <c r="M669"/>
      <c r="N669"/>
      <c r="O669"/>
      <c r="P669"/>
      <c r="Q669"/>
      <c r="R669"/>
      <c r="S669"/>
    </row>
    <row r="670" spans="1:19" x14ac:dyDescent="0.25">
      <c r="A670"/>
      <c r="B670"/>
      <c r="C670"/>
      <c r="D670"/>
      <c r="E670"/>
      <c r="F670"/>
      <c r="G670"/>
      <c r="H670"/>
      <c r="I670"/>
      <c r="J670"/>
      <c r="K670"/>
      <c r="L670"/>
      <c r="M670"/>
      <c r="N670"/>
      <c r="O670"/>
      <c r="P670"/>
      <c r="Q670"/>
      <c r="R670"/>
      <c r="S670"/>
    </row>
    <row r="671" spans="1:19" x14ac:dyDescent="0.25">
      <c r="A671"/>
      <c r="B671"/>
      <c r="C671"/>
      <c r="D671"/>
      <c r="E671"/>
      <c r="F671"/>
      <c r="G671"/>
      <c r="H671"/>
      <c r="I671"/>
      <c r="J671"/>
      <c r="K671"/>
      <c r="L671"/>
      <c r="M671"/>
      <c r="N671"/>
      <c r="O671"/>
      <c r="P671"/>
      <c r="Q671"/>
      <c r="R671"/>
      <c r="S671"/>
    </row>
    <row r="672" spans="1:19" x14ac:dyDescent="0.25">
      <c r="A672"/>
      <c r="B672"/>
      <c r="C672"/>
      <c r="D672"/>
      <c r="E672"/>
      <c r="F672"/>
      <c r="G672"/>
      <c r="H672"/>
      <c r="I672"/>
      <c r="J672"/>
      <c r="K672"/>
      <c r="L672"/>
      <c r="M672"/>
      <c r="N672"/>
      <c r="O672"/>
      <c r="P672"/>
      <c r="Q672"/>
      <c r="R672"/>
      <c r="S672"/>
    </row>
    <row r="673" spans="1:19" x14ac:dyDescent="0.25">
      <c r="A673"/>
      <c r="B673"/>
      <c r="C673"/>
      <c r="D673"/>
      <c r="E673"/>
      <c r="F673"/>
      <c r="G673"/>
      <c r="H673"/>
      <c r="I673"/>
      <c r="J673"/>
      <c r="K673"/>
      <c r="L673"/>
      <c r="M673"/>
      <c r="N673"/>
      <c r="O673"/>
      <c r="P673"/>
      <c r="Q673"/>
      <c r="R673"/>
      <c r="S673"/>
    </row>
    <row r="674" spans="1:19" x14ac:dyDescent="0.25">
      <c r="A674"/>
      <c r="B674"/>
      <c r="C674"/>
      <c r="D674"/>
      <c r="E674"/>
      <c r="F674"/>
      <c r="G674"/>
      <c r="H674"/>
      <c r="I674"/>
      <c r="J674"/>
      <c r="K674"/>
      <c r="L674"/>
      <c r="M674"/>
      <c r="N674"/>
      <c r="O674"/>
      <c r="P674"/>
      <c r="Q674"/>
      <c r="R674"/>
      <c r="S674"/>
    </row>
    <row r="675" spans="1:19" x14ac:dyDescent="0.25">
      <c r="A675"/>
      <c r="B675"/>
      <c r="C675"/>
      <c r="D675"/>
      <c r="E675"/>
      <c r="F675"/>
      <c r="G675"/>
      <c r="H675"/>
      <c r="I675"/>
      <c r="J675"/>
      <c r="K675"/>
      <c r="L675"/>
      <c r="M675"/>
      <c r="N675"/>
      <c r="O675"/>
      <c r="P675"/>
      <c r="Q675"/>
      <c r="R675"/>
      <c r="S675"/>
    </row>
    <row r="676" spans="1:19" x14ac:dyDescent="0.25">
      <c r="A676"/>
      <c r="B676"/>
      <c r="C676"/>
      <c r="D676"/>
      <c r="E676"/>
      <c r="F676"/>
      <c r="G676"/>
      <c r="H676"/>
      <c r="I676"/>
      <c r="J676"/>
      <c r="K676"/>
      <c r="L676"/>
      <c r="M676"/>
      <c r="N676"/>
      <c r="O676"/>
      <c r="P676"/>
      <c r="Q676"/>
      <c r="R676"/>
      <c r="S676"/>
    </row>
    <row r="677" spans="1:19" x14ac:dyDescent="0.25">
      <c r="A677"/>
      <c r="B677"/>
      <c r="C677"/>
      <c r="D677"/>
      <c r="E677"/>
      <c r="F677"/>
      <c r="G677"/>
      <c r="H677"/>
      <c r="I677"/>
      <c r="J677"/>
      <c r="K677"/>
      <c r="L677"/>
      <c r="M677"/>
      <c r="N677"/>
      <c r="O677"/>
      <c r="P677"/>
      <c r="Q677"/>
      <c r="R677"/>
      <c r="S677"/>
    </row>
    <row r="678" spans="1:19" x14ac:dyDescent="0.25">
      <c r="A678"/>
      <c r="B678"/>
      <c r="C678"/>
      <c r="D678"/>
      <c r="E678"/>
      <c r="F678"/>
      <c r="G678"/>
      <c r="H678"/>
      <c r="I678"/>
      <c r="J678"/>
      <c r="K678"/>
      <c r="L678"/>
      <c r="M678"/>
      <c r="N678"/>
      <c r="O678"/>
      <c r="P678"/>
      <c r="Q678"/>
      <c r="R678"/>
      <c r="S678"/>
    </row>
    <row r="679" spans="1:19" x14ac:dyDescent="0.25">
      <c r="A679"/>
      <c r="B679"/>
      <c r="C679"/>
      <c r="D679"/>
      <c r="E679"/>
      <c r="F679"/>
      <c r="G679"/>
      <c r="H679"/>
      <c r="I679"/>
      <c r="J679"/>
      <c r="K679"/>
      <c r="L679"/>
      <c r="M679"/>
      <c r="N679"/>
      <c r="O679"/>
      <c r="P679"/>
      <c r="Q679"/>
      <c r="R679"/>
      <c r="S679"/>
    </row>
    <row r="680" spans="1:19" x14ac:dyDescent="0.25">
      <c r="A680"/>
      <c r="B680"/>
      <c r="C680"/>
      <c r="D680"/>
      <c r="E680"/>
      <c r="F680"/>
      <c r="G680"/>
      <c r="H680"/>
      <c r="I680"/>
      <c r="J680"/>
      <c r="K680"/>
      <c r="L680"/>
      <c r="M680"/>
      <c r="N680"/>
      <c r="O680"/>
      <c r="P680"/>
      <c r="Q680"/>
      <c r="R680"/>
      <c r="S680"/>
    </row>
    <row r="681" spans="1:19" x14ac:dyDescent="0.25">
      <c r="A681"/>
      <c r="B681"/>
      <c r="C681"/>
      <c r="D681"/>
      <c r="E681"/>
      <c r="F681"/>
      <c r="G681"/>
      <c r="H681"/>
      <c r="I681"/>
      <c r="J681"/>
      <c r="K681"/>
      <c r="L681"/>
      <c r="M681"/>
      <c r="N681"/>
      <c r="O681"/>
      <c r="P681"/>
      <c r="Q681"/>
      <c r="R681"/>
      <c r="S681"/>
    </row>
    <row r="682" spans="1:19" x14ac:dyDescent="0.25">
      <c r="A682"/>
      <c r="B682"/>
      <c r="C682"/>
      <c r="D682"/>
      <c r="E682"/>
      <c r="F682"/>
      <c r="G682"/>
      <c r="H682"/>
      <c r="I682"/>
      <c r="J682"/>
      <c r="K682"/>
      <c r="L682"/>
      <c r="M682"/>
      <c r="N682"/>
      <c r="O682"/>
      <c r="P682"/>
      <c r="Q682"/>
      <c r="R682"/>
      <c r="S682"/>
    </row>
    <row r="683" spans="1:19" x14ac:dyDescent="0.25">
      <c r="A683"/>
      <c r="B683"/>
      <c r="C683"/>
      <c r="D683"/>
      <c r="E683"/>
      <c r="F683"/>
      <c r="G683"/>
      <c r="H683"/>
      <c r="I683"/>
      <c r="J683"/>
      <c r="K683"/>
      <c r="L683"/>
      <c r="M683"/>
      <c r="N683"/>
      <c r="O683"/>
      <c r="P683"/>
      <c r="Q683"/>
      <c r="R683"/>
      <c r="S683"/>
    </row>
    <row r="684" spans="1:19" x14ac:dyDescent="0.25">
      <c r="A684"/>
      <c r="B684"/>
      <c r="C684"/>
      <c r="D684"/>
      <c r="E684"/>
      <c r="F684"/>
      <c r="G684"/>
      <c r="H684"/>
      <c r="I684"/>
      <c r="J684"/>
      <c r="K684"/>
      <c r="L684"/>
      <c r="M684"/>
      <c r="N684"/>
      <c r="O684"/>
      <c r="P684"/>
      <c r="Q684"/>
      <c r="R684"/>
      <c r="S684"/>
    </row>
    <row r="685" spans="1:19" x14ac:dyDescent="0.25">
      <c r="A685"/>
      <c r="B685"/>
      <c r="C685"/>
      <c r="D685"/>
      <c r="E685"/>
      <c r="F685"/>
      <c r="G685"/>
      <c r="H685"/>
      <c r="I685"/>
      <c r="J685"/>
      <c r="K685"/>
      <c r="L685"/>
      <c r="M685"/>
      <c r="N685"/>
      <c r="O685"/>
      <c r="P685"/>
      <c r="Q685"/>
      <c r="R685"/>
      <c r="S685"/>
    </row>
    <row r="686" spans="1:19" x14ac:dyDescent="0.25">
      <c r="A686"/>
      <c r="B686"/>
      <c r="C686"/>
      <c r="D686"/>
      <c r="E686"/>
      <c r="F686"/>
      <c r="G686"/>
      <c r="H686"/>
      <c r="I686"/>
      <c r="J686"/>
      <c r="K686"/>
      <c r="L686"/>
      <c r="M686"/>
      <c r="N686"/>
      <c r="O686"/>
      <c r="P686"/>
      <c r="Q686"/>
      <c r="R686"/>
      <c r="S686"/>
    </row>
    <row r="687" spans="1:19" x14ac:dyDescent="0.25">
      <c r="A687"/>
      <c r="B687"/>
      <c r="C687"/>
      <c r="D687"/>
      <c r="E687"/>
      <c r="F687"/>
      <c r="G687"/>
      <c r="H687"/>
      <c r="I687"/>
      <c r="J687"/>
      <c r="K687"/>
      <c r="L687"/>
      <c r="M687"/>
      <c r="N687"/>
      <c r="O687"/>
      <c r="P687"/>
      <c r="Q687"/>
      <c r="R687"/>
      <c r="S687"/>
    </row>
    <row r="688" spans="1:19" x14ac:dyDescent="0.25">
      <c r="A688"/>
      <c r="B688"/>
      <c r="C688"/>
      <c r="D688"/>
      <c r="E688"/>
      <c r="F688"/>
      <c r="G688"/>
      <c r="H688"/>
      <c r="I688"/>
      <c r="J688"/>
      <c r="K688"/>
      <c r="L688"/>
      <c r="M688"/>
      <c r="N688"/>
      <c r="O688"/>
      <c r="P688"/>
      <c r="Q688"/>
      <c r="R688"/>
      <c r="S688"/>
    </row>
    <row r="689" spans="1:19" x14ac:dyDescent="0.25">
      <c r="A689"/>
      <c r="B689"/>
      <c r="C689"/>
      <c r="D689"/>
      <c r="E689"/>
      <c r="F689"/>
      <c r="G689"/>
      <c r="H689"/>
      <c r="I689"/>
      <c r="J689"/>
      <c r="K689"/>
      <c r="L689"/>
      <c r="M689"/>
      <c r="N689"/>
      <c r="O689"/>
      <c r="P689"/>
      <c r="Q689"/>
      <c r="R689"/>
      <c r="S689"/>
    </row>
    <row r="690" spans="1:19" x14ac:dyDescent="0.25">
      <c r="A690"/>
      <c r="B690"/>
      <c r="C690"/>
      <c r="D690"/>
      <c r="E690"/>
      <c r="F690"/>
      <c r="G690"/>
      <c r="H690"/>
      <c r="I690"/>
      <c r="J690"/>
      <c r="K690"/>
      <c r="L690"/>
      <c r="M690"/>
      <c r="N690"/>
      <c r="O690"/>
      <c r="P690"/>
      <c r="Q690"/>
      <c r="R690"/>
      <c r="S690"/>
    </row>
    <row r="691" spans="1:19" x14ac:dyDescent="0.25">
      <c r="A691"/>
      <c r="B691"/>
      <c r="C691"/>
      <c r="D691"/>
      <c r="E691"/>
      <c r="F691"/>
      <c r="G691"/>
      <c r="H691"/>
      <c r="I691"/>
      <c r="J691"/>
      <c r="K691"/>
      <c r="L691"/>
      <c r="M691"/>
      <c r="N691"/>
      <c r="O691"/>
      <c r="P691"/>
      <c r="Q691"/>
      <c r="R691"/>
      <c r="S691"/>
    </row>
    <row r="692" spans="1:19" x14ac:dyDescent="0.25">
      <c r="A692"/>
      <c r="B692"/>
      <c r="C692"/>
      <c r="D692"/>
      <c r="E692"/>
      <c r="F692"/>
      <c r="G692"/>
      <c r="H692"/>
      <c r="I692"/>
      <c r="J692"/>
      <c r="K692"/>
      <c r="L692"/>
      <c r="M692"/>
      <c r="N692"/>
      <c r="O692"/>
      <c r="P692"/>
      <c r="Q692"/>
      <c r="R692"/>
      <c r="S692"/>
    </row>
    <row r="693" spans="1:19" x14ac:dyDescent="0.25">
      <c r="A693"/>
      <c r="B693"/>
      <c r="C693"/>
      <c r="D693"/>
      <c r="E693"/>
      <c r="F693"/>
      <c r="G693"/>
      <c r="H693"/>
      <c r="I693"/>
      <c r="J693"/>
      <c r="K693"/>
      <c r="L693"/>
      <c r="M693"/>
      <c r="N693"/>
      <c r="O693"/>
      <c r="P693"/>
      <c r="Q693"/>
      <c r="R693"/>
      <c r="S693"/>
    </row>
    <row r="694" spans="1:19" x14ac:dyDescent="0.25">
      <c r="A694"/>
      <c r="B694"/>
      <c r="C694"/>
      <c r="D694"/>
      <c r="E694"/>
      <c r="F694"/>
      <c r="G694"/>
      <c r="H694"/>
      <c r="I694"/>
      <c r="J694"/>
      <c r="K694"/>
      <c r="L694"/>
      <c r="M694"/>
      <c r="N694"/>
      <c r="O694"/>
      <c r="P694"/>
      <c r="Q694"/>
      <c r="R694"/>
      <c r="S694"/>
    </row>
    <row r="695" spans="1:19" x14ac:dyDescent="0.25">
      <c r="A695"/>
      <c r="B695"/>
      <c r="C695"/>
      <c r="D695"/>
      <c r="E695"/>
      <c r="F695"/>
      <c r="G695"/>
      <c r="H695"/>
      <c r="I695"/>
      <c r="J695"/>
      <c r="K695"/>
      <c r="L695"/>
      <c r="M695"/>
      <c r="N695"/>
      <c r="O695"/>
      <c r="P695"/>
      <c r="Q695"/>
      <c r="R695"/>
      <c r="S695"/>
    </row>
    <row r="696" spans="1:19" x14ac:dyDescent="0.25">
      <c r="A696"/>
      <c r="B696"/>
      <c r="C696"/>
      <c r="D696"/>
      <c r="E696"/>
      <c r="F696"/>
      <c r="G696"/>
      <c r="H696"/>
      <c r="I696"/>
      <c r="J696"/>
      <c r="K696"/>
      <c r="L696"/>
      <c r="M696"/>
      <c r="N696"/>
      <c r="O696"/>
      <c r="P696"/>
      <c r="Q696"/>
      <c r="R696"/>
      <c r="S696"/>
    </row>
    <row r="697" spans="1:19" x14ac:dyDescent="0.25">
      <c r="A697"/>
      <c r="B697"/>
      <c r="C697"/>
      <c r="D697"/>
      <c r="E697"/>
      <c r="F697"/>
      <c r="G697"/>
      <c r="H697"/>
      <c r="I697"/>
      <c r="J697"/>
      <c r="K697"/>
      <c r="L697"/>
      <c r="M697"/>
      <c r="N697"/>
      <c r="O697"/>
      <c r="P697"/>
      <c r="Q697"/>
      <c r="R697"/>
      <c r="S697"/>
    </row>
    <row r="698" spans="1:19" x14ac:dyDescent="0.25">
      <c r="A698"/>
      <c r="B698"/>
      <c r="C698"/>
      <c r="D698"/>
      <c r="E698"/>
      <c r="F698"/>
      <c r="G698"/>
      <c r="H698"/>
      <c r="I698"/>
      <c r="J698"/>
      <c r="K698"/>
      <c r="L698"/>
      <c r="M698"/>
      <c r="N698"/>
      <c r="O698"/>
      <c r="P698"/>
      <c r="Q698"/>
      <c r="R698"/>
      <c r="S698"/>
    </row>
    <row r="699" spans="1:19" x14ac:dyDescent="0.25">
      <c r="A699"/>
      <c r="B699"/>
      <c r="C699"/>
      <c r="D699"/>
      <c r="E699"/>
      <c r="F699"/>
      <c r="G699"/>
      <c r="H699"/>
      <c r="I699"/>
      <c r="J699"/>
      <c r="K699"/>
      <c r="L699"/>
      <c r="M699"/>
      <c r="N699"/>
      <c r="O699"/>
      <c r="P699"/>
      <c r="Q699"/>
      <c r="R699"/>
      <c r="S699"/>
    </row>
    <row r="700" spans="1:19" x14ac:dyDescent="0.25">
      <c r="A700"/>
      <c r="B700"/>
      <c r="C700"/>
      <c r="D700"/>
      <c r="E700"/>
      <c r="F700"/>
      <c r="G700"/>
      <c r="H700"/>
      <c r="I700"/>
      <c r="J700"/>
      <c r="K700"/>
      <c r="L700"/>
      <c r="M700"/>
      <c r="N700"/>
      <c r="O700"/>
      <c r="P700"/>
      <c r="Q700"/>
      <c r="R700"/>
      <c r="S700"/>
    </row>
    <row r="701" spans="1:19" x14ac:dyDescent="0.25">
      <c r="A701"/>
      <c r="B701"/>
      <c r="C701"/>
      <c r="D701"/>
      <c r="E701"/>
      <c r="F701"/>
      <c r="G701"/>
      <c r="H701"/>
      <c r="I701"/>
      <c r="J701"/>
      <c r="K701"/>
      <c r="L701"/>
      <c r="M701"/>
      <c r="N701"/>
      <c r="O701"/>
      <c r="P701"/>
      <c r="Q701"/>
      <c r="R701"/>
      <c r="S701"/>
    </row>
    <row r="702" spans="1:19" x14ac:dyDescent="0.25">
      <c r="A702"/>
      <c r="B702"/>
      <c r="C702"/>
      <c r="D702"/>
      <c r="E702"/>
      <c r="F702"/>
      <c r="G702"/>
      <c r="H702"/>
      <c r="I702"/>
      <c r="J702"/>
      <c r="K702"/>
      <c r="L702"/>
      <c r="M702"/>
      <c r="N702"/>
      <c r="O702"/>
      <c r="P702"/>
      <c r="Q702"/>
      <c r="R702"/>
      <c r="S702"/>
    </row>
    <row r="703" spans="1:19" x14ac:dyDescent="0.25">
      <c r="A703"/>
      <c r="B703"/>
      <c r="C703"/>
      <c r="D703"/>
      <c r="E703"/>
      <c r="F703"/>
      <c r="G703"/>
      <c r="H703"/>
      <c r="I703"/>
      <c r="J703"/>
      <c r="K703"/>
      <c r="L703"/>
      <c r="M703"/>
      <c r="N703"/>
      <c r="O703"/>
      <c r="P703"/>
      <c r="Q703"/>
      <c r="R703"/>
      <c r="S703"/>
    </row>
    <row r="704" spans="1:19" x14ac:dyDescent="0.25">
      <c r="A704"/>
      <c r="B704"/>
      <c r="C704"/>
      <c r="D704"/>
      <c r="E704"/>
      <c r="F704"/>
      <c r="G704"/>
      <c r="H704"/>
      <c r="I704"/>
      <c r="J704"/>
      <c r="K704"/>
      <c r="L704"/>
      <c r="M704"/>
      <c r="N704"/>
      <c r="O704"/>
      <c r="P704"/>
      <c r="Q704"/>
      <c r="R704"/>
      <c r="S704"/>
    </row>
    <row r="705" spans="1:19" x14ac:dyDescent="0.25">
      <c r="A705"/>
      <c r="B705"/>
      <c r="C705"/>
      <c r="D705"/>
      <c r="E705"/>
      <c r="F705"/>
      <c r="G705"/>
      <c r="H705"/>
      <c r="I705"/>
      <c r="J705"/>
      <c r="K705"/>
      <c r="L705"/>
      <c r="M705"/>
      <c r="N705"/>
      <c r="O705"/>
      <c r="P705"/>
      <c r="Q705"/>
      <c r="R705"/>
      <c r="S705"/>
    </row>
    <row r="706" spans="1:19" x14ac:dyDescent="0.25">
      <c r="A706"/>
      <c r="B706"/>
      <c r="C706"/>
      <c r="D706"/>
      <c r="E706"/>
      <c r="F706"/>
      <c r="G706"/>
      <c r="H706"/>
      <c r="I706"/>
      <c r="J706"/>
      <c r="K706"/>
      <c r="L706"/>
      <c r="M706"/>
      <c r="N706"/>
      <c r="O706"/>
      <c r="P706"/>
      <c r="Q706"/>
      <c r="R706"/>
      <c r="S706"/>
    </row>
    <row r="707" spans="1:19" x14ac:dyDescent="0.25">
      <c r="A707"/>
      <c r="B707"/>
      <c r="C707"/>
      <c r="D707"/>
      <c r="E707"/>
      <c r="F707"/>
      <c r="G707"/>
      <c r="H707"/>
      <c r="I707"/>
      <c r="J707"/>
      <c r="K707"/>
      <c r="L707"/>
      <c r="M707"/>
      <c r="N707"/>
      <c r="O707"/>
      <c r="P707"/>
      <c r="Q707"/>
      <c r="R707"/>
      <c r="S707"/>
    </row>
    <row r="708" spans="1:19" x14ac:dyDescent="0.25">
      <c r="A708"/>
      <c r="B708"/>
      <c r="C708"/>
      <c r="D708"/>
      <c r="E708"/>
      <c r="F708"/>
      <c r="G708"/>
      <c r="H708"/>
      <c r="I708"/>
      <c r="J708"/>
      <c r="K708"/>
      <c r="L708"/>
      <c r="M708"/>
      <c r="N708"/>
      <c r="O708"/>
      <c r="P708"/>
      <c r="Q708"/>
      <c r="R708"/>
      <c r="S708"/>
    </row>
    <row r="709" spans="1:19" x14ac:dyDescent="0.25">
      <c r="A709"/>
      <c r="B709"/>
      <c r="C709"/>
      <c r="D709"/>
      <c r="E709"/>
      <c r="F709"/>
      <c r="G709"/>
      <c r="H709"/>
      <c r="I709"/>
      <c r="J709"/>
      <c r="K709"/>
      <c r="L709"/>
      <c r="M709"/>
      <c r="N709"/>
      <c r="O709"/>
      <c r="P709"/>
      <c r="Q709"/>
      <c r="R709"/>
      <c r="S709"/>
    </row>
    <row r="710" spans="1:19" x14ac:dyDescent="0.25">
      <c r="A710"/>
      <c r="B710"/>
      <c r="C710"/>
      <c r="D710"/>
      <c r="E710"/>
      <c r="F710"/>
      <c r="G710"/>
      <c r="H710"/>
      <c r="I710"/>
      <c r="J710"/>
      <c r="K710"/>
      <c r="L710"/>
      <c r="M710"/>
      <c r="N710"/>
      <c r="O710"/>
      <c r="P710"/>
      <c r="Q710"/>
      <c r="R710"/>
      <c r="S710"/>
    </row>
    <row r="711" spans="1:19" x14ac:dyDescent="0.25">
      <c r="A711"/>
      <c r="B711"/>
      <c r="C711"/>
      <c r="D711"/>
      <c r="E711"/>
      <c r="F711"/>
      <c r="G711"/>
      <c r="H711"/>
      <c r="I711"/>
      <c r="J711"/>
      <c r="K711"/>
      <c r="L711"/>
      <c r="M711"/>
      <c r="N711"/>
      <c r="O711"/>
      <c r="P711"/>
      <c r="Q711"/>
      <c r="R711"/>
      <c r="S711"/>
    </row>
    <row r="712" spans="1:19" x14ac:dyDescent="0.25">
      <c r="A712"/>
      <c r="B712"/>
      <c r="C712"/>
      <c r="D712"/>
      <c r="E712"/>
      <c r="F712"/>
      <c r="G712"/>
      <c r="H712"/>
      <c r="I712"/>
      <c r="J712"/>
      <c r="K712"/>
      <c r="L712"/>
      <c r="M712"/>
      <c r="N712"/>
      <c r="O712"/>
      <c r="P712"/>
      <c r="Q712"/>
      <c r="R712"/>
      <c r="S712"/>
    </row>
    <row r="713" spans="1:19" x14ac:dyDescent="0.25">
      <c r="A713"/>
      <c r="B713"/>
      <c r="C713"/>
      <c r="D713"/>
      <c r="E713"/>
      <c r="F713"/>
      <c r="G713"/>
      <c r="H713"/>
      <c r="I713"/>
      <c r="J713"/>
      <c r="K713"/>
      <c r="L713"/>
      <c r="M713"/>
      <c r="N713"/>
      <c r="O713"/>
      <c r="P713"/>
      <c r="Q713"/>
      <c r="R713"/>
      <c r="S713"/>
    </row>
    <row r="714" spans="1:19" x14ac:dyDescent="0.25">
      <c r="A714"/>
      <c r="B714"/>
      <c r="C714"/>
      <c r="D714"/>
      <c r="E714"/>
      <c r="F714"/>
      <c r="G714"/>
      <c r="H714"/>
      <c r="I714"/>
      <c r="J714"/>
      <c r="K714"/>
      <c r="L714"/>
      <c r="M714"/>
      <c r="N714"/>
      <c r="O714"/>
      <c r="P714"/>
      <c r="Q714"/>
      <c r="R714"/>
      <c r="S714"/>
    </row>
    <row r="715" spans="1:19" x14ac:dyDescent="0.25">
      <c r="A715"/>
      <c r="B715"/>
      <c r="C715"/>
      <c r="D715"/>
      <c r="E715"/>
      <c r="F715"/>
      <c r="G715"/>
      <c r="H715"/>
      <c r="I715"/>
      <c r="J715"/>
      <c r="K715"/>
      <c r="L715"/>
      <c r="M715"/>
      <c r="N715"/>
      <c r="O715"/>
      <c r="P715"/>
      <c r="Q715"/>
      <c r="R715"/>
      <c r="S715"/>
    </row>
    <row r="716" spans="1:19" x14ac:dyDescent="0.25">
      <c r="A716"/>
      <c r="B716"/>
      <c r="C716"/>
      <c r="D716"/>
      <c r="E716"/>
      <c r="F716"/>
      <c r="G716"/>
      <c r="H716"/>
      <c r="I716"/>
      <c r="J716"/>
      <c r="K716"/>
      <c r="L716"/>
      <c r="M716"/>
      <c r="N716"/>
      <c r="O716"/>
      <c r="P716"/>
      <c r="Q716"/>
      <c r="R716"/>
      <c r="S716"/>
    </row>
    <row r="717" spans="1:19" x14ac:dyDescent="0.25">
      <c r="A717"/>
      <c r="B717"/>
      <c r="C717"/>
      <c r="D717"/>
      <c r="E717"/>
      <c r="F717"/>
      <c r="G717"/>
      <c r="H717"/>
      <c r="I717"/>
      <c r="J717"/>
      <c r="K717"/>
      <c r="L717"/>
      <c r="M717"/>
      <c r="N717"/>
      <c r="O717"/>
      <c r="P717"/>
      <c r="Q717"/>
      <c r="R717"/>
      <c r="S717"/>
    </row>
    <row r="718" spans="1:19" x14ac:dyDescent="0.25">
      <c r="A718"/>
      <c r="B718"/>
      <c r="C718"/>
      <c r="D718"/>
      <c r="E718"/>
      <c r="F718"/>
      <c r="G718"/>
      <c r="H718"/>
      <c r="I718"/>
      <c r="J718"/>
      <c r="K718"/>
      <c r="L718"/>
      <c r="M718"/>
      <c r="N718"/>
      <c r="O718"/>
      <c r="P718"/>
      <c r="Q718"/>
      <c r="R718"/>
      <c r="S718"/>
    </row>
    <row r="719" spans="1:19" x14ac:dyDescent="0.25">
      <c r="A719"/>
      <c r="B719"/>
      <c r="C719"/>
      <c r="D719"/>
      <c r="E719"/>
      <c r="F719"/>
      <c r="G719"/>
      <c r="H719"/>
      <c r="I719"/>
      <c r="J719"/>
      <c r="K719"/>
      <c r="L719"/>
      <c r="M719"/>
      <c r="N719"/>
      <c r="O719"/>
      <c r="P719"/>
      <c r="Q719"/>
      <c r="R719"/>
      <c r="S719"/>
    </row>
    <row r="720" spans="1:19" x14ac:dyDescent="0.25">
      <c r="A720"/>
      <c r="B720"/>
      <c r="C720"/>
      <c r="D720"/>
      <c r="E720"/>
      <c r="F720"/>
      <c r="G720"/>
      <c r="H720"/>
      <c r="I720"/>
      <c r="J720"/>
      <c r="K720"/>
      <c r="L720"/>
      <c r="M720"/>
      <c r="N720"/>
      <c r="O720"/>
      <c r="P720"/>
      <c r="Q720"/>
      <c r="R720"/>
      <c r="S720"/>
    </row>
    <row r="721" spans="1:19" x14ac:dyDescent="0.25">
      <c r="A721"/>
      <c r="B721"/>
      <c r="C721"/>
      <c r="D721"/>
      <c r="E721"/>
      <c r="F721"/>
      <c r="G721"/>
      <c r="H721"/>
      <c r="I721"/>
      <c r="J721"/>
      <c r="K721"/>
      <c r="L721"/>
      <c r="M721"/>
      <c r="N721"/>
      <c r="O721"/>
      <c r="P721"/>
      <c r="Q721"/>
      <c r="R721"/>
      <c r="S721"/>
    </row>
    <row r="722" spans="1:19" x14ac:dyDescent="0.25">
      <c r="A722"/>
      <c r="B722"/>
      <c r="C722"/>
      <c r="D722"/>
      <c r="E722"/>
      <c r="F722"/>
      <c r="G722"/>
      <c r="H722"/>
      <c r="I722"/>
      <c r="J722"/>
      <c r="K722"/>
      <c r="L722"/>
      <c r="M722"/>
      <c r="N722"/>
      <c r="O722"/>
      <c r="P722"/>
      <c r="Q722"/>
      <c r="R722"/>
      <c r="S722"/>
    </row>
    <row r="723" spans="1:19" x14ac:dyDescent="0.25">
      <c r="A723"/>
      <c r="B723"/>
      <c r="C723"/>
      <c r="D723"/>
      <c r="E723"/>
      <c r="F723"/>
      <c r="G723"/>
      <c r="H723"/>
      <c r="I723"/>
      <c r="J723"/>
      <c r="K723"/>
      <c r="L723"/>
      <c r="M723"/>
      <c r="N723"/>
      <c r="O723"/>
      <c r="P723"/>
      <c r="Q723"/>
      <c r="R723"/>
      <c r="S723"/>
    </row>
    <row r="724" spans="1:19" x14ac:dyDescent="0.25">
      <c r="A724"/>
      <c r="B724"/>
      <c r="C724"/>
      <c r="D724"/>
      <c r="E724"/>
      <c r="F724"/>
      <c r="G724"/>
      <c r="H724"/>
      <c r="I724"/>
      <c r="J724"/>
      <c r="K724"/>
      <c r="L724"/>
      <c r="M724"/>
      <c r="N724"/>
      <c r="O724"/>
      <c r="P724"/>
      <c r="Q724"/>
      <c r="R724"/>
      <c r="S724"/>
    </row>
    <row r="725" spans="1:19" x14ac:dyDescent="0.25">
      <c r="A725"/>
      <c r="B725"/>
      <c r="C725"/>
      <c r="D725"/>
      <c r="E725"/>
      <c r="F725"/>
      <c r="G725"/>
      <c r="H725"/>
      <c r="I725"/>
      <c r="J725"/>
      <c r="K725"/>
      <c r="L725"/>
      <c r="M725"/>
      <c r="N725"/>
      <c r="O725"/>
      <c r="P725"/>
      <c r="Q725"/>
      <c r="R725"/>
      <c r="S725"/>
    </row>
    <row r="726" spans="1:19" x14ac:dyDescent="0.25">
      <c r="A726"/>
      <c r="B726"/>
      <c r="C726"/>
      <c r="D726"/>
      <c r="E726"/>
      <c r="F726"/>
      <c r="G726"/>
      <c r="H726"/>
      <c r="I726"/>
      <c r="J726"/>
      <c r="K726"/>
      <c r="L726"/>
      <c r="M726"/>
      <c r="N726"/>
      <c r="O726"/>
      <c r="P726"/>
      <c r="Q726"/>
      <c r="R726"/>
      <c r="S726"/>
    </row>
    <row r="727" spans="1:19" x14ac:dyDescent="0.25">
      <c r="A727"/>
      <c r="B727"/>
      <c r="C727"/>
      <c r="D727"/>
      <c r="E727"/>
      <c r="F727"/>
      <c r="G727"/>
      <c r="H727"/>
      <c r="I727"/>
      <c r="J727"/>
      <c r="K727"/>
      <c r="L727"/>
      <c r="M727"/>
      <c r="N727"/>
      <c r="O727"/>
      <c r="P727"/>
      <c r="Q727"/>
      <c r="R727"/>
      <c r="S727"/>
    </row>
    <row r="728" spans="1:19" x14ac:dyDescent="0.25">
      <c r="A728"/>
      <c r="B728"/>
      <c r="C728"/>
      <c r="D728"/>
      <c r="E728"/>
      <c r="F728"/>
      <c r="G728"/>
      <c r="H728"/>
      <c r="I728"/>
      <c r="J728"/>
      <c r="K728"/>
      <c r="L728"/>
      <c r="M728"/>
      <c r="N728"/>
      <c r="O728"/>
      <c r="P728"/>
      <c r="Q728"/>
      <c r="R728"/>
      <c r="S728"/>
    </row>
    <row r="729" spans="1:19" x14ac:dyDescent="0.25">
      <c r="A729"/>
      <c r="B729"/>
      <c r="C729"/>
      <c r="D729"/>
      <c r="E729"/>
      <c r="F729"/>
      <c r="G729"/>
      <c r="H729"/>
      <c r="I729"/>
      <c r="J729"/>
      <c r="K729"/>
      <c r="L729"/>
      <c r="M729"/>
      <c r="N729"/>
      <c r="O729"/>
      <c r="P729"/>
      <c r="Q729"/>
      <c r="R729"/>
      <c r="S729"/>
    </row>
    <row r="730" spans="1:19" x14ac:dyDescent="0.25">
      <c r="A730"/>
      <c r="B730"/>
      <c r="C730"/>
      <c r="D730"/>
      <c r="E730"/>
      <c r="F730"/>
      <c r="G730"/>
      <c r="H730"/>
      <c r="I730"/>
      <c r="J730"/>
      <c r="K730"/>
      <c r="L730"/>
      <c r="M730"/>
      <c r="N730"/>
      <c r="O730"/>
      <c r="P730"/>
      <c r="Q730"/>
      <c r="R730"/>
      <c r="S730"/>
    </row>
    <row r="731" spans="1:19" x14ac:dyDescent="0.25">
      <c r="A731"/>
      <c r="B731"/>
      <c r="C731"/>
      <c r="D731"/>
      <c r="E731"/>
      <c r="F731"/>
      <c r="G731"/>
      <c r="H731"/>
      <c r="I731"/>
      <c r="J731"/>
      <c r="K731"/>
      <c r="L731"/>
      <c r="M731"/>
      <c r="N731"/>
      <c r="O731"/>
      <c r="P731"/>
      <c r="Q731"/>
      <c r="R731"/>
      <c r="S731"/>
    </row>
    <row r="732" spans="1:19" x14ac:dyDescent="0.25">
      <c r="A732"/>
      <c r="B732"/>
      <c r="C732"/>
      <c r="D732"/>
      <c r="E732"/>
      <c r="F732"/>
      <c r="G732"/>
      <c r="H732"/>
      <c r="I732"/>
      <c r="J732"/>
      <c r="K732"/>
      <c r="L732"/>
      <c r="M732"/>
      <c r="N732"/>
      <c r="O732"/>
      <c r="P732"/>
      <c r="Q732"/>
      <c r="R732"/>
      <c r="S732"/>
    </row>
    <row r="733" spans="1:19" x14ac:dyDescent="0.25">
      <c r="A733"/>
      <c r="B733"/>
      <c r="C733"/>
      <c r="D733"/>
      <c r="E733"/>
      <c r="F733"/>
      <c r="G733"/>
      <c r="H733"/>
      <c r="I733"/>
      <c r="J733"/>
      <c r="K733"/>
      <c r="L733"/>
      <c r="M733"/>
      <c r="N733"/>
      <c r="O733"/>
      <c r="P733"/>
      <c r="Q733"/>
      <c r="R733"/>
      <c r="S733"/>
    </row>
    <row r="734" spans="1:19" x14ac:dyDescent="0.25">
      <c r="A734"/>
      <c r="B734"/>
      <c r="C734"/>
      <c r="D734"/>
      <c r="E734"/>
      <c r="F734"/>
      <c r="G734"/>
      <c r="H734"/>
      <c r="I734"/>
      <c r="J734"/>
      <c r="K734"/>
      <c r="L734"/>
      <c r="M734"/>
      <c r="N734"/>
      <c r="O734"/>
      <c r="P734"/>
      <c r="Q734"/>
      <c r="R734"/>
      <c r="S734"/>
    </row>
    <row r="735" spans="1:19" x14ac:dyDescent="0.25">
      <c r="A735"/>
      <c r="B735"/>
      <c r="C735"/>
      <c r="D735"/>
      <c r="E735"/>
      <c r="F735"/>
      <c r="G735"/>
      <c r="H735"/>
      <c r="I735"/>
      <c r="J735"/>
      <c r="K735"/>
      <c r="L735"/>
      <c r="M735"/>
      <c r="N735"/>
      <c r="O735"/>
      <c r="P735"/>
      <c r="Q735"/>
      <c r="R735"/>
      <c r="S735"/>
    </row>
    <row r="736" spans="1:19" x14ac:dyDescent="0.25">
      <c r="A736"/>
      <c r="B736"/>
      <c r="C736"/>
      <c r="D736"/>
      <c r="E736"/>
      <c r="F736"/>
      <c r="G736"/>
      <c r="H736"/>
      <c r="I736"/>
      <c r="J736"/>
      <c r="K736"/>
      <c r="L736"/>
      <c r="M736"/>
      <c r="N736"/>
      <c r="O736"/>
      <c r="P736"/>
      <c r="Q736"/>
      <c r="R736"/>
      <c r="S736"/>
    </row>
    <row r="737" spans="1:19" x14ac:dyDescent="0.25">
      <c r="A737"/>
      <c r="B737"/>
      <c r="C737"/>
      <c r="D737"/>
      <c r="E737"/>
      <c r="F737"/>
      <c r="G737"/>
      <c r="H737"/>
      <c r="I737"/>
      <c r="J737"/>
      <c r="K737"/>
      <c r="L737"/>
      <c r="M737"/>
      <c r="N737"/>
      <c r="O737"/>
      <c r="P737"/>
      <c r="Q737"/>
      <c r="R737"/>
      <c r="S737"/>
    </row>
    <row r="738" spans="1:19" x14ac:dyDescent="0.25">
      <c r="A738"/>
      <c r="B738"/>
      <c r="C738"/>
      <c r="D738"/>
      <c r="E738"/>
      <c r="F738"/>
      <c r="G738"/>
      <c r="H738"/>
      <c r="I738"/>
      <c r="J738"/>
      <c r="K738"/>
      <c r="L738"/>
      <c r="M738"/>
      <c r="N738"/>
      <c r="O738"/>
      <c r="P738"/>
      <c r="Q738"/>
      <c r="R738"/>
      <c r="S738"/>
    </row>
    <row r="739" spans="1:19" x14ac:dyDescent="0.25">
      <c r="A739"/>
      <c r="B739"/>
      <c r="C739"/>
      <c r="D739"/>
      <c r="E739"/>
      <c r="F739"/>
      <c r="G739"/>
      <c r="H739"/>
      <c r="I739"/>
      <c r="J739"/>
      <c r="K739"/>
      <c r="L739"/>
      <c r="M739"/>
      <c r="N739"/>
      <c r="O739"/>
      <c r="P739"/>
      <c r="Q739"/>
      <c r="R739"/>
      <c r="S739"/>
    </row>
    <row r="740" spans="1:19" x14ac:dyDescent="0.25">
      <c r="A740"/>
      <c r="B740"/>
      <c r="C740"/>
      <c r="D740"/>
      <c r="E740"/>
      <c r="F740"/>
      <c r="G740"/>
      <c r="H740"/>
      <c r="I740"/>
      <c r="J740"/>
      <c r="K740"/>
      <c r="L740"/>
      <c r="M740"/>
      <c r="N740"/>
      <c r="O740"/>
      <c r="P740"/>
      <c r="Q740"/>
      <c r="R740"/>
      <c r="S740"/>
    </row>
    <row r="741" spans="1:19" x14ac:dyDescent="0.25">
      <c r="A741"/>
      <c r="B741"/>
      <c r="C741"/>
      <c r="D741"/>
      <c r="E741"/>
      <c r="F741"/>
      <c r="G741"/>
      <c r="H741"/>
      <c r="I741"/>
      <c r="J741"/>
      <c r="K741"/>
      <c r="L741"/>
      <c r="M741"/>
      <c r="N741"/>
      <c r="O741"/>
      <c r="P741"/>
      <c r="Q741"/>
      <c r="R741"/>
      <c r="S741"/>
    </row>
    <row r="742" spans="1:19" x14ac:dyDescent="0.25">
      <c r="A742"/>
      <c r="B742"/>
      <c r="C742"/>
      <c r="D742"/>
      <c r="E742"/>
      <c r="F742"/>
      <c r="G742"/>
      <c r="H742"/>
      <c r="I742"/>
      <c r="J742"/>
      <c r="K742"/>
      <c r="L742"/>
      <c r="M742"/>
      <c r="N742"/>
      <c r="O742"/>
      <c r="P742"/>
      <c r="Q742"/>
      <c r="R742"/>
      <c r="S742"/>
    </row>
    <row r="743" spans="1:19" x14ac:dyDescent="0.25">
      <c r="A743"/>
      <c r="B743"/>
      <c r="C743"/>
      <c r="D743"/>
      <c r="E743"/>
      <c r="F743"/>
      <c r="G743"/>
      <c r="H743"/>
      <c r="I743"/>
      <c r="J743"/>
      <c r="K743"/>
      <c r="L743"/>
      <c r="M743"/>
      <c r="N743"/>
      <c r="O743"/>
      <c r="P743"/>
      <c r="Q743"/>
      <c r="R743"/>
      <c r="S743"/>
    </row>
    <row r="744" spans="1:19" x14ac:dyDescent="0.25">
      <c r="A744"/>
      <c r="B744"/>
      <c r="C744"/>
      <c r="D744"/>
      <c r="E744"/>
      <c r="F744"/>
      <c r="G744"/>
      <c r="H744"/>
      <c r="I744"/>
      <c r="J744"/>
      <c r="K744"/>
      <c r="L744"/>
      <c r="M744"/>
      <c r="N744"/>
      <c r="O744"/>
      <c r="P744"/>
      <c r="Q744"/>
      <c r="R744"/>
      <c r="S744"/>
    </row>
    <row r="745" spans="1:19" x14ac:dyDescent="0.25">
      <c r="A745"/>
      <c r="B745"/>
      <c r="C745"/>
      <c r="D745"/>
      <c r="E745"/>
      <c r="F745"/>
      <c r="G745"/>
      <c r="H745"/>
      <c r="I745"/>
      <c r="J745"/>
      <c r="K745"/>
      <c r="L745"/>
      <c r="M745"/>
      <c r="N745"/>
      <c r="O745"/>
      <c r="P745"/>
      <c r="Q745"/>
      <c r="R745"/>
      <c r="S745"/>
    </row>
    <row r="746" spans="1:19" x14ac:dyDescent="0.25">
      <c r="A746"/>
      <c r="B746"/>
      <c r="C746"/>
      <c r="D746"/>
      <c r="E746"/>
      <c r="F746"/>
      <c r="G746"/>
      <c r="H746"/>
      <c r="I746"/>
      <c r="J746"/>
      <c r="K746"/>
      <c r="L746"/>
      <c r="M746"/>
      <c r="N746"/>
      <c r="O746"/>
      <c r="P746"/>
      <c r="Q746"/>
      <c r="R746"/>
      <c r="S746"/>
    </row>
    <row r="747" spans="1:19" x14ac:dyDescent="0.25">
      <c r="A747"/>
      <c r="B747"/>
      <c r="C747"/>
      <c r="D747"/>
      <c r="E747"/>
      <c r="F747"/>
      <c r="G747"/>
      <c r="H747"/>
      <c r="I747"/>
      <c r="J747"/>
      <c r="K747"/>
      <c r="L747"/>
      <c r="M747"/>
      <c r="N747"/>
      <c r="O747"/>
      <c r="P747"/>
      <c r="Q747"/>
      <c r="R747"/>
      <c r="S747"/>
    </row>
    <row r="748" spans="1:19" x14ac:dyDescent="0.25">
      <c r="A748"/>
      <c r="B748"/>
      <c r="C748"/>
      <c r="D748"/>
      <c r="E748"/>
      <c r="F748"/>
      <c r="G748"/>
      <c r="H748"/>
      <c r="I748"/>
      <c r="J748"/>
      <c r="K748"/>
      <c r="L748"/>
      <c r="M748"/>
      <c r="N748"/>
      <c r="O748"/>
      <c r="P748"/>
      <c r="Q748"/>
      <c r="R748"/>
      <c r="S748"/>
    </row>
    <row r="749" spans="1:19" x14ac:dyDescent="0.25">
      <c r="A749"/>
      <c r="B749"/>
      <c r="C749"/>
      <c r="D749"/>
      <c r="E749"/>
      <c r="F749"/>
      <c r="G749"/>
      <c r="H749"/>
      <c r="I749"/>
      <c r="J749"/>
      <c r="K749"/>
      <c r="L749"/>
      <c r="M749"/>
      <c r="N749"/>
      <c r="O749"/>
      <c r="P749"/>
      <c r="Q749"/>
      <c r="R749"/>
      <c r="S749"/>
    </row>
    <row r="750" spans="1:19" x14ac:dyDescent="0.25">
      <c r="A750"/>
      <c r="B750"/>
      <c r="C750"/>
      <c r="D750"/>
      <c r="E750"/>
      <c r="F750"/>
      <c r="G750"/>
      <c r="H750"/>
      <c r="I750"/>
      <c r="J750"/>
      <c r="K750"/>
      <c r="L750"/>
      <c r="M750"/>
      <c r="N750"/>
      <c r="O750"/>
      <c r="P750"/>
      <c r="Q750"/>
      <c r="R750"/>
      <c r="S750"/>
    </row>
    <row r="751" spans="1:19" x14ac:dyDescent="0.25">
      <c r="A751"/>
      <c r="B751"/>
      <c r="C751"/>
      <c r="D751"/>
      <c r="E751"/>
      <c r="F751"/>
      <c r="G751"/>
      <c r="H751"/>
      <c r="I751"/>
      <c r="J751"/>
      <c r="K751"/>
      <c r="L751"/>
      <c r="M751"/>
      <c r="N751"/>
      <c r="O751"/>
      <c r="P751"/>
      <c r="Q751"/>
      <c r="R751"/>
      <c r="S751"/>
    </row>
    <row r="752" spans="1:19" x14ac:dyDescent="0.25">
      <c r="A752"/>
      <c r="B752"/>
      <c r="C752"/>
      <c r="D752"/>
      <c r="E752"/>
      <c r="F752"/>
      <c r="G752"/>
      <c r="H752"/>
      <c r="I752"/>
      <c r="J752"/>
      <c r="K752"/>
      <c r="L752"/>
      <c r="M752"/>
      <c r="N752"/>
      <c r="O752"/>
      <c r="P752"/>
      <c r="Q752"/>
      <c r="R752"/>
      <c r="S752"/>
    </row>
    <row r="753" spans="1:19" x14ac:dyDescent="0.25">
      <c r="A753"/>
      <c r="B753"/>
      <c r="C753"/>
      <c r="D753"/>
      <c r="E753"/>
      <c r="F753"/>
      <c r="G753"/>
      <c r="H753"/>
      <c r="I753"/>
      <c r="J753"/>
      <c r="K753"/>
      <c r="L753"/>
      <c r="M753"/>
      <c r="N753"/>
      <c r="O753"/>
      <c r="P753"/>
      <c r="Q753"/>
      <c r="R753"/>
      <c r="S753"/>
    </row>
    <row r="754" spans="1:19" x14ac:dyDescent="0.25">
      <c r="A754"/>
      <c r="B754"/>
      <c r="C754"/>
      <c r="D754"/>
      <c r="E754"/>
      <c r="F754"/>
      <c r="G754"/>
      <c r="H754"/>
      <c r="I754"/>
      <c r="J754"/>
      <c r="K754"/>
      <c r="L754"/>
      <c r="M754"/>
      <c r="N754"/>
      <c r="O754"/>
      <c r="P754"/>
      <c r="Q754"/>
      <c r="R754"/>
      <c r="S754"/>
    </row>
    <row r="755" spans="1:19" x14ac:dyDescent="0.25">
      <c r="A755"/>
      <c r="B755"/>
      <c r="C755"/>
      <c r="D755"/>
      <c r="E755"/>
      <c r="F755"/>
      <c r="G755"/>
      <c r="H755"/>
      <c r="I755"/>
      <c r="J755"/>
      <c r="K755"/>
      <c r="L755"/>
      <c r="M755"/>
      <c r="N755"/>
      <c r="O755"/>
      <c r="P755"/>
      <c r="Q755"/>
      <c r="R755"/>
      <c r="S755"/>
    </row>
    <row r="756" spans="1:19" x14ac:dyDescent="0.25">
      <c r="A756"/>
      <c r="B756"/>
      <c r="C756"/>
      <c r="D756"/>
      <c r="E756"/>
      <c r="F756"/>
      <c r="G756"/>
      <c r="H756"/>
      <c r="I756"/>
      <c r="J756"/>
      <c r="K756"/>
      <c r="L756"/>
      <c r="M756"/>
      <c r="N756"/>
      <c r="O756"/>
      <c r="P756"/>
      <c r="Q756"/>
      <c r="R756"/>
      <c r="S756"/>
    </row>
    <row r="757" spans="1:19" x14ac:dyDescent="0.25">
      <c r="A757"/>
      <c r="B757"/>
      <c r="C757"/>
      <c r="D757"/>
      <c r="E757"/>
      <c r="F757"/>
      <c r="G757"/>
      <c r="H757"/>
      <c r="I757"/>
      <c r="J757"/>
      <c r="K757"/>
      <c r="L757"/>
      <c r="M757"/>
      <c r="N757"/>
      <c r="O757"/>
      <c r="P757"/>
      <c r="Q757"/>
      <c r="R757"/>
      <c r="S757"/>
    </row>
    <row r="758" spans="1:19" x14ac:dyDescent="0.25">
      <c r="A758"/>
      <c r="B758"/>
      <c r="C758"/>
      <c r="D758"/>
      <c r="E758"/>
      <c r="F758"/>
      <c r="G758"/>
      <c r="H758"/>
      <c r="I758"/>
      <c r="J758"/>
      <c r="K758"/>
      <c r="L758"/>
      <c r="M758"/>
      <c r="N758"/>
      <c r="O758"/>
      <c r="P758"/>
      <c r="Q758"/>
      <c r="R758"/>
      <c r="S758"/>
    </row>
    <row r="759" spans="1:19" x14ac:dyDescent="0.25">
      <c r="A759"/>
      <c r="B759"/>
      <c r="C759"/>
      <c r="D759"/>
      <c r="E759"/>
      <c r="F759"/>
      <c r="G759"/>
      <c r="H759"/>
      <c r="I759"/>
      <c r="J759"/>
      <c r="K759"/>
      <c r="L759"/>
      <c r="M759"/>
      <c r="N759"/>
      <c r="O759"/>
      <c r="P759"/>
      <c r="Q759"/>
      <c r="R759"/>
      <c r="S759"/>
    </row>
    <row r="760" spans="1:19" x14ac:dyDescent="0.25">
      <c r="A760"/>
      <c r="B760"/>
      <c r="C760"/>
      <c r="D760"/>
      <c r="E760"/>
      <c r="F760"/>
      <c r="G760"/>
      <c r="H760"/>
      <c r="I760"/>
      <c r="J760"/>
      <c r="K760"/>
      <c r="L760"/>
      <c r="M760"/>
      <c r="N760"/>
      <c r="O760"/>
      <c r="P760"/>
      <c r="Q760"/>
      <c r="R760"/>
      <c r="S760"/>
    </row>
    <row r="761" spans="1:19" x14ac:dyDescent="0.25">
      <c r="A761"/>
      <c r="B761"/>
      <c r="C761"/>
      <c r="D761"/>
      <c r="E761"/>
      <c r="F761"/>
      <c r="G761"/>
      <c r="H761"/>
      <c r="I761"/>
      <c r="J761"/>
      <c r="K761"/>
      <c r="L761"/>
      <c r="M761"/>
      <c r="N761"/>
      <c r="O761"/>
      <c r="P761"/>
      <c r="Q761"/>
      <c r="R761"/>
      <c r="S761"/>
    </row>
    <row r="762" spans="1:19" x14ac:dyDescent="0.25">
      <c r="A762"/>
      <c r="B762"/>
      <c r="C762"/>
      <c r="D762"/>
      <c r="E762"/>
      <c r="F762"/>
      <c r="G762"/>
      <c r="H762"/>
      <c r="I762"/>
      <c r="J762"/>
      <c r="K762"/>
      <c r="L762"/>
      <c r="M762"/>
      <c r="N762"/>
      <c r="O762"/>
      <c r="P762"/>
      <c r="Q762"/>
      <c r="R762"/>
      <c r="S762"/>
    </row>
    <row r="763" spans="1:19" x14ac:dyDescent="0.25">
      <c r="A763"/>
      <c r="B763"/>
      <c r="C763"/>
      <c r="D763"/>
      <c r="E763"/>
      <c r="F763"/>
      <c r="G763"/>
      <c r="H763"/>
      <c r="I763"/>
      <c r="J763"/>
      <c r="K763"/>
      <c r="L763"/>
      <c r="M763"/>
      <c r="N763"/>
      <c r="O763"/>
      <c r="P763"/>
      <c r="Q763"/>
      <c r="R763"/>
      <c r="S763"/>
    </row>
    <row r="764" spans="1:19" x14ac:dyDescent="0.25">
      <c r="A764"/>
      <c r="B764"/>
      <c r="C764"/>
      <c r="D764"/>
      <c r="E764"/>
      <c r="F764"/>
      <c r="G764"/>
      <c r="H764"/>
      <c r="I764"/>
      <c r="J764"/>
      <c r="K764"/>
      <c r="L764"/>
      <c r="M764"/>
      <c r="N764"/>
      <c r="O764"/>
      <c r="P764"/>
      <c r="Q764"/>
      <c r="R764"/>
      <c r="S764"/>
    </row>
    <row r="765" spans="1:19" x14ac:dyDescent="0.25">
      <c r="A765"/>
      <c r="B765"/>
      <c r="C765"/>
      <c r="D765"/>
      <c r="E765"/>
      <c r="F765"/>
      <c r="G765"/>
      <c r="H765"/>
      <c r="I765"/>
      <c r="J765"/>
      <c r="K765"/>
      <c r="L765"/>
      <c r="M765"/>
      <c r="N765"/>
      <c r="O765"/>
      <c r="P765"/>
      <c r="Q765"/>
      <c r="R765"/>
      <c r="S765"/>
    </row>
    <row r="766" spans="1:19" x14ac:dyDescent="0.25">
      <c r="A766"/>
      <c r="B766"/>
      <c r="C766"/>
      <c r="D766"/>
      <c r="E766"/>
      <c r="F766"/>
      <c r="G766"/>
      <c r="H766"/>
      <c r="I766"/>
      <c r="J766"/>
      <c r="K766"/>
      <c r="L766"/>
      <c r="M766"/>
      <c r="N766"/>
      <c r="O766"/>
      <c r="P766"/>
      <c r="Q766"/>
      <c r="R766"/>
      <c r="S766"/>
    </row>
    <row r="767" spans="1:19" x14ac:dyDescent="0.25">
      <c r="A767"/>
      <c r="B767"/>
      <c r="C767"/>
      <c r="D767"/>
      <c r="E767"/>
      <c r="F767"/>
      <c r="G767"/>
      <c r="H767"/>
      <c r="I767"/>
      <c r="J767"/>
      <c r="K767"/>
      <c r="L767"/>
      <c r="M767"/>
      <c r="N767"/>
      <c r="O767"/>
      <c r="P767"/>
      <c r="Q767"/>
      <c r="R767"/>
      <c r="S767"/>
    </row>
    <row r="768" spans="1:19" x14ac:dyDescent="0.25">
      <c r="A768"/>
      <c r="B768"/>
      <c r="C768"/>
      <c r="D768"/>
      <c r="E768"/>
      <c r="F768"/>
      <c r="G768"/>
      <c r="H768"/>
      <c r="I768"/>
      <c r="J768"/>
      <c r="K768"/>
      <c r="L768"/>
      <c r="M768"/>
      <c r="N768"/>
      <c r="O768"/>
      <c r="P768"/>
      <c r="Q768"/>
      <c r="R768"/>
      <c r="S768"/>
    </row>
    <row r="769" spans="1:19" x14ac:dyDescent="0.25">
      <c r="A769"/>
      <c r="B769"/>
      <c r="C769"/>
      <c r="D769"/>
      <c r="E769"/>
      <c r="F769"/>
      <c r="G769"/>
      <c r="H769"/>
      <c r="I769"/>
      <c r="J769"/>
      <c r="K769"/>
      <c r="L769"/>
      <c r="M769"/>
      <c r="N769"/>
      <c r="O769"/>
      <c r="P769"/>
      <c r="Q769"/>
      <c r="R769"/>
      <c r="S769"/>
    </row>
    <row r="770" spans="1:19" x14ac:dyDescent="0.25">
      <c r="A770"/>
      <c r="B770"/>
      <c r="C770"/>
      <c r="D770"/>
      <c r="E770"/>
      <c r="F770"/>
      <c r="G770"/>
      <c r="H770"/>
      <c r="I770"/>
      <c r="J770"/>
      <c r="K770"/>
      <c r="L770"/>
      <c r="M770"/>
      <c r="N770"/>
      <c r="O770"/>
      <c r="P770"/>
      <c r="Q770"/>
      <c r="R770"/>
      <c r="S770"/>
    </row>
    <row r="771" spans="1:19" x14ac:dyDescent="0.25">
      <c r="A771"/>
      <c r="B771"/>
      <c r="C771"/>
      <c r="D771"/>
      <c r="E771"/>
      <c r="F771"/>
      <c r="G771"/>
      <c r="H771"/>
      <c r="I771"/>
      <c r="J771"/>
      <c r="K771"/>
      <c r="L771"/>
      <c r="M771"/>
      <c r="N771"/>
      <c r="O771"/>
      <c r="P771"/>
      <c r="Q771"/>
      <c r="R771"/>
      <c r="S771"/>
    </row>
    <row r="772" spans="1:19" x14ac:dyDescent="0.25">
      <c r="A772"/>
      <c r="B772"/>
      <c r="C772"/>
      <c r="D772"/>
      <c r="E772"/>
      <c r="F772"/>
      <c r="G772"/>
      <c r="H772"/>
      <c r="I772"/>
      <c r="J772"/>
      <c r="K772"/>
      <c r="L772"/>
      <c r="M772"/>
      <c r="N772"/>
      <c r="O772"/>
      <c r="P772"/>
      <c r="Q772"/>
      <c r="R772"/>
      <c r="S772"/>
    </row>
    <row r="773" spans="1:19" x14ac:dyDescent="0.25">
      <c r="A773"/>
      <c r="B773"/>
      <c r="C773"/>
      <c r="D773"/>
      <c r="E773"/>
      <c r="F773"/>
      <c r="G773"/>
      <c r="H773"/>
      <c r="I773"/>
      <c r="J773"/>
      <c r="K773"/>
      <c r="L773"/>
      <c r="M773"/>
      <c r="N773"/>
      <c r="O773"/>
      <c r="P773"/>
      <c r="Q773"/>
      <c r="R773"/>
      <c r="S773"/>
    </row>
    <row r="774" spans="1:19" x14ac:dyDescent="0.25">
      <c r="A774"/>
      <c r="B774"/>
      <c r="C774"/>
      <c r="D774"/>
      <c r="E774"/>
      <c r="F774"/>
      <c r="G774"/>
      <c r="H774"/>
      <c r="I774"/>
      <c r="J774"/>
      <c r="K774"/>
      <c r="L774"/>
      <c r="M774"/>
      <c r="N774"/>
      <c r="O774"/>
      <c r="P774"/>
      <c r="Q774"/>
      <c r="R774"/>
      <c r="S774"/>
    </row>
    <row r="775" spans="1:19" x14ac:dyDescent="0.25">
      <c r="A775"/>
      <c r="B775"/>
      <c r="C775"/>
      <c r="D775"/>
      <c r="E775"/>
      <c r="F775"/>
      <c r="G775"/>
      <c r="H775"/>
      <c r="I775"/>
      <c r="J775"/>
      <c r="K775"/>
      <c r="L775"/>
      <c r="M775"/>
      <c r="N775"/>
      <c r="O775"/>
      <c r="P775"/>
      <c r="Q775"/>
      <c r="R775"/>
      <c r="S775"/>
    </row>
    <row r="776" spans="1:19" x14ac:dyDescent="0.25">
      <c r="A776"/>
      <c r="B776"/>
      <c r="C776"/>
      <c r="D776"/>
      <c r="E776"/>
      <c r="F776"/>
      <c r="G776"/>
      <c r="H776"/>
      <c r="I776"/>
      <c r="J776"/>
      <c r="K776"/>
      <c r="L776"/>
      <c r="M776"/>
      <c r="N776"/>
      <c r="O776"/>
      <c r="P776"/>
      <c r="Q776"/>
      <c r="R776"/>
      <c r="S776"/>
    </row>
    <row r="777" spans="1:19" x14ac:dyDescent="0.25">
      <c r="A777"/>
      <c r="B777"/>
      <c r="C777"/>
      <c r="D777"/>
      <c r="E777"/>
      <c r="F777"/>
      <c r="G777"/>
      <c r="H777"/>
      <c r="I777"/>
      <c r="J777"/>
      <c r="K777"/>
      <c r="L777"/>
      <c r="M777"/>
      <c r="N777"/>
      <c r="O777"/>
      <c r="P777"/>
      <c r="Q777"/>
      <c r="R777"/>
      <c r="S777"/>
    </row>
    <row r="778" spans="1:19" x14ac:dyDescent="0.25">
      <c r="A778"/>
      <c r="B778"/>
      <c r="C778"/>
      <c r="D778"/>
      <c r="E778"/>
      <c r="F778"/>
      <c r="G778"/>
      <c r="H778"/>
      <c r="I778"/>
      <c r="J778"/>
      <c r="K778"/>
      <c r="L778"/>
      <c r="M778"/>
      <c r="N778"/>
      <c r="O778"/>
      <c r="P778"/>
      <c r="Q778"/>
      <c r="R778"/>
      <c r="S778"/>
    </row>
    <row r="779" spans="1:19" x14ac:dyDescent="0.25">
      <c r="A779"/>
      <c r="B779"/>
      <c r="C779"/>
      <c r="D779"/>
      <c r="E779"/>
      <c r="F779"/>
      <c r="G779"/>
      <c r="H779"/>
      <c r="I779"/>
      <c r="J779"/>
      <c r="K779"/>
      <c r="L779"/>
      <c r="M779"/>
      <c r="N779"/>
      <c r="O779"/>
      <c r="P779"/>
      <c r="Q779"/>
      <c r="R779"/>
      <c r="S779"/>
    </row>
    <row r="780" spans="1:19" x14ac:dyDescent="0.25">
      <c r="A780"/>
      <c r="B780"/>
      <c r="C780"/>
      <c r="D780"/>
      <c r="E780"/>
      <c r="F780"/>
      <c r="G780"/>
      <c r="H780"/>
      <c r="I780"/>
      <c r="J780"/>
      <c r="K780"/>
      <c r="L780"/>
      <c r="M780"/>
      <c r="N780"/>
      <c r="O780"/>
      <c r="P780"/>
      <c r="Q780"/>
      <c r="R780"/>
      <c r="S780"/>
    </row>
    <row r="781" spans="1:19" x14ac:dyDescent="0.25">
      <c r="A781"/>
      <c r="B781"/>
      <c r="C781"/>
      <c r="D781"/>
      <c r="E781"/>
      <c r="F781"/>
      <c r="G781"/>
      <c r="H781"/>
      <c r="I781"/>
      <c r="J781"/>
      <c r="K781"/>
      <c r="L781"/>
      <c r="M781"/>
      <c r="N781"/>
      <c r="O781"/>
      <c r="P781"/>
      <c r="Q781"/>
      <c r="R781"/>
      <c r="S781"/>
    </row>
    <row r="782" spans="1:19" x14ac:dyDescent="0.25">
      <c r="A782"/>
      <c r="B782"/>
      <c r="C782"/>
      <c r="D782"/>
      <c r="E782"/>
      <c r="F782"/>
      <c r="G782"/>
      <c r="H782"/>
      <c r="I782"/>
      <c r="J782"/>
      <c r="K782"/>
      <c r="L782"/>
      <c r="M782"/>
      <c r="N782"/>
      <c r="O782"/>
      <c r="P782"/>
      <c r="Q782"/>
      <c r="R782"/>
      <c r="S782"/>
    </row>
    <row r="783" spans="1:19" x14ac:dyDescent="0.25">
      <c r="A783"/>
      <c r="B783"/>
      <c r="C783"/>
      <c r="D783"/>
      <c r="E783"/>
      <c r="F783"/>
      <c r="G783"/>
      <c r="H783"/>
      <c r="I783"/>
      <c r="J783"/>
      <c r="K783"/>
      <c r="L783"/>
      <c r="M783"/>
      <c r="N783"/>
      <c r="O783"/>
      <c r="P783"/>
      <c r="Q783"/>
      <c r="R783"/>
      <c r="S783"/>
    </row>
    <row r="784" spans="1:19" x14ac:dyDescent="0.25">
      <c r="A784"/>
      <c r="B784"/>
      <c r="C784"/>
      <c r="D784"/>
      <c r="E784"/>
      <c r="F784"/>
      <c r="G784"/>
      <c r="H784"/>
      <c r="I784"/>
      <c r="J784"/>
      <c r="K784"/>
      <c r="L784"/>
      <c r="M784"/>
      <c r="N784"/>
      <c r="O784"/>
      <c r="P784"/>
      <c r="Q784"/>
      <c r="R784"/>
      <c r="S784"/>
    </row>
    <row r="785" spans="1:19" x14ac:dyDescent="0.25">
      <c r="A785"/>
      <c r="B785"/>
      <c r="C785"/>
      <c r="D785"/>
      <c r="E785"/>
      <c r="F785"/>
      <c r="G785"/>
      <c r="H785"/>
      <c r="I785"/>
      <c r="J785"/>
      <c r="K785"/>
      <c r="L785"/>
      <c r="M785"/>
      <c r="N785"/>
      <c r="O785"/>
      <c r="P785"/>
      <c r="Q785"/>
      <c r="R785"/>
      <c r="S785"/>
    </row>
    <row r="786" spans="1:19" x14ac:dyDescent="0.25">
      <c r="A786"/>
      <c r="B786"/>
      <c r="C786"/>
      <c r="D786"/>
      <c r="E786"/>
      <c r="F786"/>
      <c r="G786"/>
      <c r="H786"/>
      <c r="I786"/>
      <c r="J786"/>
      <c r="K786"/>
      <c r="L786"/>
      <c r="M786"/>
      <c r="N786"/>
      <c r="O786"/>
      <c r="P786"/>
      <c r="Q786"/>
      <c r="R786"/>
      <c r="S786"/>
    </row>
    <row r="787" spans="1:19" x14ac:dyDescent="0.25">
      <c r="A787"/>
      <c r="B787"/>
      <c r="C787"/>
      <c r="D787"/>
      <c r="E787"/>
      <c r="F787"/>
      <c r="G787"/>
      <c r="H787"/>
      <c r="I787"/>
      <c r="J787"/>
      <c r="K787"/>
      <c r="L787"/>
      <c r="M787"/>
      <c r="N787"/>
      <c r="O787"/>
      <c r="P787"/>
      <c r="Q787"/>
      <c r="R787"/>
      <c r="S787"/>
    </row>
    <row r="788" spans="1:19" x14ac:dyDescent="0.25">
      <c r="A788"/>
      <c r="B788"/>
      <c r="C788"/>
      <c r="D788"/>
      <c r="E788"/>
      <c r="F788"/>
      <c r="G788"/>
      <c r="H788"/>
      <c r="I788"/>
      <c r="J788"/>
      <c r="K788"/>
      <c r="L788"/>
      <c r="M788"/>
      <c r="N788"/>
      <c r="O788"/>
      <c r="P788"/>
      <c r="Q788"/>
      <c r="R788"/>
      <c r="S788"/>
    </row>
    <row r="789" spans="1:19" x14ac:dyDescent="0.25">
      <c r="A789"/>
      <c r="B789"/>
      <c r="C789"/>
      <c r="D789"/>
      <c r="E789"/>
      <c r="F789"/>
      <c r="G789"/>
      <c r="H789"/>
      <c r="I789"/>
      <c r="J789"/>
      <c r="K789"/>
      <c r="L789"/>
      <c r="M789"/>
      <c r="N789"/>
      <c r="O789"/>
      <c r="P789"/>
      <c r="Q789"/>
      <c r="R789"/>
      <c r="S789"/>
    </row>
    <row r="790" spans="1:19" x14ac:dyDescent="0.25">
      <c r="A790"/>
      <c r="B790"/>
      <c r="C790"/>
      <c r="D790"/>
      <c r="E790"/>
      <c r="F790"/>
      <c r="G790"/>
      <c r="H790"/>
      <c r="I790"/>
      <c r="J790"/>
      <c r="K790"/>
      <c r="L790"/>
      <c r="M790"/>
      <c r="N790"/>
      <c r="O790"/>
      <c r="P790"/>
      <c r="Q790"/>
      <c r="R790"/>
      <c r="S790"/>
    </row>
    <row r="791" spans="1:19" x14ac:dyDescent="0.25">
      <c r="A791"/>
      <c r="B791"/>
      <c r="C791"/>
      <c r="D791"/>
      <c r="E791"/>
      <c r="F791"/>
      <c r="G791"/>
      <c r="H791"/>
      <c r="I791"/>
      <c r="J791"/>
      <c r="K791"/>
      <c r="L791"/>
      <c r="M791"/>
      <c r="N791"/>
      <c r="O791"/>
      <c r="P791"/>
      <c r="Q791"/>
      <c r="R791"/>
      <c r="S791"/>
    </row>
    <row r="792" spans="1:19" x14ac:dyDescent="0.25">
      <c r="A792"/>
      <c r="B792"/>
      <c r="C792"/>
      <c r="D792"/>
      <c r="E792"/>
      <c r="F792"/>
      <c r="G792"/>
      <c r="H792"/>
      <c r="I792"/>
      <c r="J792"/>
      <c r="K792"/>
      <c r="L792"/>
      <c r="M792"/>
      <c r="N792"/>
      <c r="O792"/>
      <c r="P792"/>
      <c r="Q792"/>
      <c r="R792"/>
      <c r="S792"/>
    </row>
    <row r="793" spans="1:19" x14ac:dyDescent="0.25">
      <c r="A793"/>
      <c r="B793"/>
      <c r="C793"/>
      <c r="D793"/>
      <c r="E793"/>
      <c r="F793"/>
      <c r="G793"/>
      <c r="H793"/>
      <c r="I793"/>
      <c r="J793"/>
      <c r="K793"/>
      <c r="L793"/>
      <c r="M793"/>
      <c r="N793"/>
      <c r="O793"/>
      <c r="P793"/>
      <c r="Q793"/>
      <c r="R793"/>
      <c r="S793"/>
    </row>
    <row r="794" spans="1:19" x14ac:dyDescent="0.25">
      <c r="A794"/>
      <c r="B794"/>
      <c r="C794"/>
      <c r="D794"/>
      <c r="E794"/>
      <c r="F794"/>
      <c r="G794"/>
      <c r="H794"/>
      <c r="I794"/>
      <c r="J794"/>
      <c r="K794"/>
      <c r="L794"/>
      <c r="M794"/>
      <c r="N794"/>
      <c r="O794"/>
      <c r="P794"/>
      <c r="Q794"/>
      <c r="R794"/>
      <c r="S794"/>
    </row>
    <row r="795" spans="1:19" x14ac:dyDescent="0.25">
      <c r="A795"/>
      <c r="B795"/>
      <c r="C795"/>
      <c r="D795"/>
      <c r="E795"/>
      <c r="F795"/>
      <c r="G795"/>
      <c r="H795"/>
      <c r="I795"/>
      <c r="J795"/>
      <c r="K795"/>
      <c r="L795"/>
      <c r="M795"/>
      <c r="N795"/>
      <c r="O795"/>
      <c r="P795"/>
      <c r="Q795"/>
      <c r="R795"/>
      <c r="S795"/>
    </row>
    <row r="796" spans="1:19" x14ac:dyDescent="0.25">
      <c r="A796"/>
      <c r="B796"/>
      <c r="C796"/>
      <c r="D796"/>
      <c r="E796"/>
      <c r="F796"/>
      <c r="G796"/>
      <c r="H796"/>
      <c r="I796"/>
      <c r="J796"/>
      <c r="K796"/>
      <c r="L796"/>
      <c r="M796"/>
      <c r="N796"/>
      <c r="O796"/>
      <c r="P796"/>
      <c r="Q796"/>
      <c r="R796"/>
      <c r="S796"/>
    </row>
    <row r="797" spans="1:19" x14ac:dyDescent="0.25">
      <c r="A797"/>
      <c r="B797"/>
      <c r="C797"/>
      <c r="D797"/>
      <c r="E797"/>
      <c r="F797"/>
      <c r="G797"/>
      <c r="H797"/>
      <c r="I797"/>
      <c r="J797"/>
      <c r="K797"/>
      <c r="L797"/>
      <c r="M797"/>
      <c r="N797"/>
      <c r="O797"/>
      <c r="P797"/>
      <c r="Q797"/>
      <c r="R797"/>
      <c r="S797"/>
    </row>
    <row r="798" spans="1:19" x14ac:dyDescent="0.25">
      <c r="A798"/>
      <c r="B798"/>
      <c r="C798"/>
      <c r="D798"/>
      <c r="E798"/>
      <c r="F798"/>
      <c r="G798"/>
      <c r="H798"/>
      <c r="I798"/>
      <c r="J798"/>
      <c r="K798"/>
      <c r="L798"/>
      <c r="M798"/>
      <c r="N798"/>
      <c r="O798"/>
      <c r="P798"/>
      <c r="Q798"/>
      <c r="R798"/>
      <c r="S798"/>
    </row>
    <row r="799" spans="1:19" x14ac:dyDescent="0.25">
      <c r="A799"/>
      <c r="B799"/>
      <c r="C799"/>
      <c r="D799"/>
      <c r="E799"/>
      <c r="F799"/>
      <c r="G799"/>
      <c r="H799"/>
      <c r="I799"/>
      <c r="J799"/>
      <c r="K799"/>
      <c r="L799"/>
      <c r="M799"/>
      <c r="N799"/>
      <c r="O799"/>
      <c r="P799"/>
      <c r="Q799"/>
      <c r="R799"/>
      <c r="S799"/>
    </row>
    <row r="800" spans="1:19" x14ac:dyDescent="0.25">
      <c r="A800"/>
      <c r="B800"/>
      <c r="C800"/>
      <c r="D800"/>
      <c r="E800"/>
      <c r="F800"/>
      <c r="G800"/>
      <c r="H800"/>
      <c r="I800"/>
      <c r="J800"/>
      <c r="K800"/>
      <c r="L800"/>
      <c r="M800"/>
      <c r="N800"/>
      <c r="O800"/>
      <c r="P800"/>
      <c r="Q800"/>
      <c r="R800"/>
      <c r="S800"/>
    </row>
    <row r="801" spans="1:19" x14ac:dyDescent="0.25">
      <c r="A801"/>
      <c r="B801"/>
      <c r="C801"/>
      <c r="D801"/>
      <c r="E801"/>
      <c r="F801"/>
      <c r="G801"/>
      <c r="H801"/>
      <c r="I801"/>
      <c r="J801"/>
      <c r="K801"/>
      <c r="L801"/>
      <c r="M801"/>
      <c r="N801"/>
      <c r="O801"/>
      <c r="P801"/>
      <c r="Q801"/>
      <c r="R801"/>
      <c r="S801"/>
    </row>
    <row r="802" spans="1:19" x14ac:dyDescent="0.25">
      <c r="A802"/>
      <c r="B802"/>
      <c r="C802"/>
      <c r="D802"/>
      <c r="E802"/>
      <c r="F802"/>
      <c r="G802"/>
      <c r="H802"/>
      <c r="I802"/>
      <c r="J802"/>
      <c r="K802"/>
      <c r="L802"/>
      <c r="M802"/>
      <c r="N802"/>
      <c r="O802"/>
      <c r="P802"/>
      <c r="Q802"/>
      <c r="R802"/>
      <c r="S802"/>
    </row>
    <row r="803" spans="1:19" x14ac:dyDescent="0.25">
      <c r="A803"/>
      <c r="B803"/>
      <c r="C803"/>
      <c r="D803"/>
      <c r="E803"/>
      <c r="F803"/>
      <c r="G803"/>
      <c r="H803"/>
      <c r="I803"/>
      <c r="J803"/>
      <c r="K803"/>
      <c r="L803"/>
      <c r="M803"/>
      <c r="N803"/>
      <c r="O803"/>
      <c r="P803"/>
      <c r="Q803"/>
      <c r="R803"/>
      <c r="S803"/>
    </row>
    <row r="804" spans="1:19" x14ac:dyDescent="0.25">
      <c r="A804"/>
      <c r="B804"/>
      <c r="C804"/>
      <c r="D804"/>
      <c r="E804"/>
      <c r="F804"/>
      <c r="G804"/>
      <c r="H804"/>
      <c r="I804"/>
      <c r="J804"/>
      <c r="K804"/>
      <c r="L804"/>
      <c r="M804"/>
      <c r="N804"/>
      <c r="O804"/>
      <c r="P804"/>
      <c r="Q804"/>
      <c r="R804"/>
      <c r="S804"/>
    </row>
    <row r="805" spans="1:19" x14ac:dyDescent="0.25">
      <c r="A805"/>
      <c r="B805"/>
      <c r="C805"/>
      <c r="D805"/>
      <c r="E805"/>
      <c r="F805"/>
      <c r="G805"/>
      <c r="H805"/>
      <c r="I805"/>
      <c r="J805"/>
      <c r="K805"/>
      <c r="L805"/>
      <c r="M805"/>
      <c r="N805"/>
      <c r="O805"/>
      <c r="P805"/>
      <c r="Q805"/>
      <c r="R805"/>
      <c r="S805"/>
    </row>
    <row r="806" spans="1:19" x14ac:dyDescent="0.25">
      <c r="A806"/>
      <c r="B806"/>
      <c r="C806"/>
      <c r="D806"/>
      <c r="E806"/>
      <c r="F806"/>
      <c r="G806"/>
      <c r="H806"/>
      <c r="I806"/>
      <c r="J806"/>
      <c r="K806"/>
      <c r="L806"/>
      <c r="M806"/>
      <c r="N806"/>
      <c r="O806"/>
      <c r="P806"/>
      <c r="Q806"/>
      <c r="R806"/>
      <c r="S806"/>
    </row>
    <row r="807" spans="1:19" x14ac:dyDescent="0.25">
      <c r="A807"/>
      <c r="B807"/>
      <c r="C807"/>
      <c r="D807"/>
      <c r="E807"/>
      <c r="F807"/>
      <c r="G807"/>
      <c r="H807"/>
      <c r="I807"/>
      <c r="J807"/>
      <c r="K807"/>
      <c r="L807"/>
      <c r="M807"/>
      <c r="N807"/>
      <c r="O807"/>
      <c r="P807"/>
      <c r="Q807"/>
      <c r="R807"/>
      <c r="S807"/>
    </row>
    <row r="808" spans="1:19" x14ac:dyDescent="0.25">
      <c r="A808"/>
      <c r="B808"/>
      <c r="C808"/>
      <c r="D808"/>
      <c r="E808"/>
      <c r="F808"/>
      <c r="G808"/>
      <c r="H808"/>
      <c r="I808"/>
      <c r="J808"/>
      <c r="K808"/>
      <c r="L808"/>
      <c r="M808"/>
      <c r="N808"/>
      <c r="O808"/>
      <c r="P808"/>
      <c r="Q808"/>
      <c r="R808"/>
      <c r="S808"/>
    </row>
    <row r="809" spans="1:19" x14ac:dyDescent="0.25">
      <c r="A809"/>
      <c r="B809"/>
      <c r="C809"/>
      <c r="D809"/>
      <c r="E809"/>
      <c r="F809"/>
      <c r="G809"/>
      <c r="H809"/>
      <c r="I809"/>
      <c r="J809"/>
      <c r="K809"/>
      <c r="L809"/>
      <c r="M809"/>
      <c r="N809"/>
      <c r="O809"/>
      <c r="P809"/>
      <c r="Q809"/>
      <c r="R809"/>
      <c r="S809"/>
    </row>
    <row r="810" spans="1:19" x14ac:dyDescent="0.25">
      <c r="A810"/>
      <c r="B810"/>
      <c r="C810"/>
      <c r="D810"/>
      <c r="E810"/>
      <c r="F810"/>
      <c r="G810"/>
      <c r="H810"/>
      <c r="I810"/>
      <c r="J810"/>
      <c r="K810"/>
      <c r="L810"/>
      <c r="M810"/>
      <c r="N810"/>
      <c r="O810"/>
      <c r="P810"/>
      <c r="Q810"/>
      <c r="R810"/>
      <c r="S810"/>
    </row>
    <row r="811" spans="1:19" x14ac:dyDescent="0.25">
      <c r="A811"/>
      <c r="B811"/>
      <c r="C811"/>
      <c r="D811"/>
      <c r="E811"/>
      <c r="F811"/>
      <c r="G811"/>
      <c r="H811"/>
      <c r="I811"/>
      <c r="J811"/>
      <c r="K811"/>
      <c r="L811"/>
      <c r="M811"/>
      <c r="N811"/>
      <c r="O811"/>
      <c r="P811"/>
      <c r="Q811"/>
      <c r="R811"/>
      <c r="S811"/>
    </row>
    <row r="812" spans="1:19" x14ac:dyDescent="0.25">
      <c r="A812"/>
      <c r="B812"/>
      <c r="C812"/>
      <c r="D812"/>
      <c r="E812"/>
      <c r="F812"/>
      <c r="G812"/>
      <c r="H812"/>
      <c r="I812"/>
      <c r="J812"/>
      <c r="K812"/>
      <c r="L812"/>
      <c r="M812"/>
      <c r="N812"/>
      <c r="O812"/>
      <c r="P812"/>
      <c r="Q812"/>
      <c r="R812"/>
      <c r="S812"/>
    </row>
    <row r="813" spans="1:19" x14ac:dyDescent="0.25">
      <c r="A813"/>
      <c r="B813"/>
      <c r="C813"/>
      <c r="D813"/>
      <c r="E813"/>
      <c r="F813"/>
      <c r="G813"/>
      <c r="H813"/>
      <c r="I813"/>
      <c r="J813"/>
      <c r="K813"/>
      <c r="L813"/>
      <c r="M813"/>
      <c r="N813"/>
      <c r="O813"/>
      <c r="P813"/>
      <c r="Q813"/>
      <c r="R813"/>
      <c r="S813"/>
    </row>
    <row r="814" spans="1:19" x14ac:dyDescent="0.25">
      <c r="A814"/>
      <c r="B814"/>
      <c r="C814"/>
      <c r="D814"/>
      <c r="E814"/>
      <c r="F814"/>
      <c r="G814"/>
      <c r="H814"/>
      <c r="I814"/>
      <c r="J814"/>
      <c r="K814"/>
      <c r="L814"/>
      <c r="M814"/>
      <c r="N814"/>
      <c r="O814"/>
      <c r="P814"/>
      <c r="Q814"/>
      <c r="R814"/>
      <c r="S814"/>
    </row>
    <row r="815" spans="1:19" x14ac:dyDescent="0.25">
      <c r="A815"/>
      <c r="B815"/>
      <c r="C815"/>
      <c r="D815"/>
      <c r="E815"/>
      <c r="F815"/>
      <c r="G815"/>
      <c r="H815"/>
      <c r="I815"/>
      <c r="J815"/>
      <c r="K815"/>
      <c r="L815"/>
      <c r="M815"/>
      <c r="N815"/>
      <c r="O815"/>
      <c r="P815"/>
      <c r="Q815"/>
      <c r="R815"/>
      <c r="S815"/>
    </row>
    <row r="816" spans="1:19" x14ac:dyDescent="0.25">
      <c r="A816"/>
      <c r="B816"/>
      <c r="C816"/>
      <c r="D816"/>
      <c r="E816"/>
      <c r="F816"/>
      <c r="G816"/>
      <c r="H816"/>
      <c r="I816"/>
      <c r="J816"/>
      <c r="K816"/>
      <c r="L816"/>
      <c r="M816"/>
      <c r="N816"/>
      <c r="O816"/>
      <c r="P816"/>
      <c r="Q816"/>
      <c r="R816"/>
      <c r="S816"/>
    </row>
    <row r="817" spans="1:19" x14ac:dyDescent="0.25">
      <c r="A817"/>
      <c r="B817"/>
      <c r="C817"/>
      <c r="D817"/>
      <c r="E817"/>
      <c r="F817"/>
      <c r="G817"/>
      <c r="H817"/>
      <c r="I817"/>
      <c r="J817"/>
      <c r="K817"/>
      <c r="L817"/>
      <c r="M817"/>
      <c r="N817"/>
      <c r="O817"/>
      <c r="P817"/>
      <c r="Q817"/>
      <c r="R817"/>
      <c r="S817"/>
    </row>
    <row r="818" spans="1:19" x14ac:dyDescent="0.25">
      <c r="A818"/>
      <c r="B818"/>
      <c r="C818"/>
      <c r="D818"/>
      <c r="E818"/>
      <c r="F818"/>
      <c r="G818"/>
      <c r="H818"/>
      <c r="I818"/>
      <c r="J818"/>
      <c r="K818"/>
      <c r="L818"/>
      <c r="M818"/>
      <c r="N818"/>
      <c r="O818"/>
      <c r="P818"/>
      <c r="Q818"/>
      <c r="R818"/>
      <c r="S818"/>
    </row>
    <row r="819" spans="1:19" x14ac:dyDescent="0.25">
      <c r="A819"/>
      <c r="B819"/>
      <c r="C819"/>
      <c r="D819"/>
      <c r="E819"/>
      <c r="F819"/>
      <c r="G819"/>
      <c r="H819"/>
      <c r="I819"/>
      <c r="J819"/>
      <c r="K819"/>
      <c r="L819"/>
      <c r="M819"/>
      <c r="N819"/>
      <c r="O819"/>
      <c r="P819"/>
      <c r="Q819"/>
      <c r="R819"/>
      <c r="S819"/>
    </row>
    <row r="820" spans="1:19" x14ac:dyDescent="0.25">
      <c r="A820"/>
      <c r="B820"/>
      <c r="C820"/>
      <c r="D820"/>
      <c r="E820"/>
      <c r="F820"/>
      <c r="G820"/>
      <c r="H820"/>
      <c r="I820"/>
      <c r="J820"/>
      <c r="K820"/>
      <c r="L820"/>
      <c r="M820"/>
      <c r="N820"/>
      <c r="O820"/>
      <c r="P820"/>
      <c r="Q820"/>
      <c r="R820"/>
      <c r="S820"/>
    </row>
    <row r="821" spans="1:19" x14ac:dyDescent="0.25">
      <c r="A821"/>
      <c r="B821"/>
      <c r="C821"/>
      <c r="D821"/>
      <c r="E821"/>
      <c r="F821"/>
      <c r="G821"/>
      <c r="H821"/>
      <c r="I821"/>
      <c r="J821"/>
      <c r="K821"/>
      <c r="L821"/>
      <c r="M821"/>
      <c r="N821"/>
      <c r="O821"/>
      <c r="P821"/>
      <c r="Q821"/>
      <c r="R821"/>
      <c r="S821"/>
    </row>
    <row r="822" spans="1:19" x14ac:dyDescent="0.25">
      <c r="A822"/>
      <c r="B822"/>
      <c r="C822"/>
      <c r="D822"/>
      <c r="E822"/>
      <c r="F822"/>
      <c r="G822"/>
      <c r="H822"/>
      <c r="I822"/>
      <c r="J822"/>
      <c r="K822"/>
      <c r="L822"/>
      <c r="M822"/>
      <c r="N822"/>
      <c r="O822"/>
      <c r="P822"/>
      <c r="Q822"/>
      <c r="R822"/>
      <c r="S822"/>
    </row>
    <row r="823" spans="1:19" x14ac:dyDescent="0.25">
      <c r="A823"/>
      <c r="B823"/>
      <c r="C823"/>
      <c r="D823"/>
      <c r="E823"/>
      <c r="F823"/>
      <c r="G823"/>
      <c r="H823"/>
      <c r="I823"/>
      <c r="J823"/>
      <c r="K823"/>
      <c r="L823"/>
      <c r="M823"/>
      <c r="N823"/>
      <c r="O823"/>
      <c r="P823"/>
      <c r="Q823"/>
      <c r="R823"/>
      <c r="S823"/>
    </row>
    <row r="824" spans="1:19" x14ac:dyDescent="0.25">
      <c r="A824"/>
      <c r="B824"/>
      <c r="C824"/>
      <c r="D824"/>
      <c r="E824"/>
      <c r="F824"/>
      <c r="G824"/>
      <c r="H824"/>
      <c r="I824"/>
      <c r="J824"/>
      <c r="K824"/>
      <c r="L824"/>
      <c r="M824"/>
      <c r="N824"/>
      <c r="O824"/>
      <c r="P824"/>
      <c r="Q824"/>
      <c r="R824"/>
      <c r="S824"/>
    </row>
    <row r="825" spans="1:19" x14ac:dyDescent="0.25">
      <c r="A825"/>
      <c r="B825"/>
      <c r="C825"/>
      <c r="D825"/>
      <c r="E825"/>
      <c r="F825"/>
      <c r="G825"/>
      <c r="H825"/>
      <c r="I825"/>
      <c r="J825"/>
      <c r="K825"/>
      <c r="L825"/>
      <c r="M825"/>
      <c r="N825"/>
      <c r="O825"/>
      <c r="P825"/>
      <c r="Q825"/>
      <c r="R825"/>
      <c r="S825"/>
    </row>
    <row r="826" spans="1:19" x14ac:dyDescent="0.25">
      <c r="A826"/>
      <c r="B826"/>
      <c r="C826"/>
      <c r="D826"/>
      <c r="E826"/>
      <c r="F826"/>
      <c r="G826"/>
      <c r="H826"/>
      <c r="I826"/>
      <c r="J826"/>
      <c r="K826"/>
      <c r="L826"/>
      <c r="M826"/>
      <c r="N826"/>
      <c r="O826"/>
      <c r="P826"/>
      <c r="Q826"/>
      <c r="R826"/>
      <c r="S826"/>
    </row>
    <row r="827" spans="1:19" x14ac:dyDescent="0.25">
      <c r="A827"/>
      <c r="B827"/>
      <c r="C827"/>
      <c r="D827"/>
      <c r="E827"/>
      <c r="F827"/>
      <c r="G827"/>
      <c r="H827"/>
      <c r="I827"/>
      <c r="J827"/>
      <c r="K827"/>
      <c r="L827"/>
      <c r="M827"/>
      <c r="N827"/>
      <c r="O827"/>
      <c r="P827"/>
      <c r="Q827"/>
      <c r="R827"/>
      <c r="S827"/>
    </row>
    <row r="828" spans="1:19" x14ac:dyDescent="0.25">
      <c r="A828"/>
      <c r="B828"/>
      <c r="C828"/>
      <c r="D828"/>
      <c r="E828"/>
      <c r="F828"/>
      <c r="G828"/>
      <c r="H828"/>
      <c r="I828"/>
      <c r="J828"/>
      <c r="K828"/>
      <c r="L828"/>
      <c r="M828"/>
      <c r="N828"/>
      <c r="O828"/>
      <c r="P828"/>
      <c r="Q828"/>
      <c r="R828"/>
      <c r="S828"/>
    </row>
    <row r="829" spans="1:19" x14ac:dyDescent="0.25">
      <c r="A829"/>
      <c r="B829"/>
      <c r="C829"/>
      <c r="D829"/>
      <c r="E829"/>
      <c r="F829"/>
      <c r="G829"/>
      <c r="H829"/>
      <c r="I829"/>
      <c r="J829"/>
      <c r="K829"/>
      <c r="L829"/>
      <c r="M829"/>
      <c r="N829"/>
      <c r="O829"/>
      <c r="P829"/>
      <c r="Q829"/>
      <c r="R829"/>
      <c r="S829"/>
    </row>
    <row r="830" spans="1:19" x14ac:dyDescent="0.25">
      <c r="A830"/>
      <c r="B830"/>
      <c r="C830"/>
      <c r="D830"/>
      <c r="E830"/>
      <c r="F830"/>
      <c r="G830"/>
      <c r="H830"/>
      <c r="I830"/>
      <c r="J830"/>
      <c r="K830"/>
      <c r="L830"/>
      <c r="M830"/>
      <c r="N830"/>
      <c r="O830"/>
      <c r="P830"/>
      <c r="Q830"/>
      <c r="R830"/>
      <c r="S830"/>
    </row>
    <row r="831" spans="1:19" x14ac:dyDescent="0.25">
      <c r="A831"/>
      <c r="B831"/>
      <c r="C831"/>
      <c r="D831"/>
      <c r="E831"/>
      <c r="F831"/>
      <c r="G831"/>
      <c r="H831"/>
      <c r="I831"/>
      <c r="J831"/>
      <c r="K831"/>
      <c r="L831"/>
      <c r="M831"/>
      <c r="N831"/>
      <c r="O831"/>
      <c r="P831"/>
      <c r="Q831"/>
      <c r="R831"/>
      <c r="S831"/>
    </row>
    <row r="832" spans="1:19" x14ac:dyDescent="0.25">
      <c r="A832"/>
      <c r="B832"/>
      <c r="C832"/>
      <c r="D832"/>
      <c r="E832"/>
      <c r="F832"/>
      <c r="G832"/>
      <c r="H832"/>
      <c r="I832"/>
      <c r="J832"/>
      <c r="K832"/>
      <c r="L832"/>
      <c r="M832"/>
      <c r="N832"/>
      <c r="O832"/>
      <c r="P832"/>
      <c r="Q832"/>
      <c r="R832"/>
      <c r="S832"/>
    </row>
    <row r="833" spans="1:19" x14ac:dyDescent="0.25">
      <c r="A833"/>
      <c r="B833"/>
      <c r="C833"/>
      <c r="D833"/>
      <c r="E833"/>
      <c r="F833"/>
      <c r="G833"/>
      <c r="H833"/>
      <c r="I833"/>
      <c r="J833"/>
      <c r="K833"/>
      <c r="L833"/>
      <c r="M833"/>
      <c r="N833"/>
      <c r="O833"/>
      <c r="P833"/>
      <c r="Q833"/>
      <c r="R833"/>
      <c r="S833"/>
    </row>
    <row r="834" spans="1:19" x14ac:dyDescent="0.25">
      <c r="A834"/>
      <c r="B834"/>
      <c r="C834"/>
      <c r="D834"/>
      <c r="E834"/>
      <c r="F834"/>
      <c r="G834"/>
      <c r="H834"/>
      <c r="I834"/>
      <c r="J834"/>
      <c r="K834"/>
      <c r="L834"/>
      <c r="M834"/>
      <c r="N834"/>
      <c r="O834"/>
      <c r="P834"/>
      <c r="Q834"/>
      <c r="R834"/>
      <c r="S834"/>
    </row>
    <row r="835" spans="1:19" x14ac:dyDescent="0.25">
      <c r="A835"/>
      <c r="B835"/>
      <c r="C835"/>
      <c r="D835"/>
      <c r="E835"/>
      <c r="F835"/>
      <c r="G835"/>
      <c r="H835"/>
      <c r="I835"/>
      <c r="J835"/>
      <c r="K835"/>
      <c r="L835"/>
      <c r="M835"/>
      <c r="N835"/>
      <c r="O835"/>
      <c r="P835"/>
      <c r="Q835"/>
      <c r="R835"/>
      <c r="S835"/>
    </row>
    <row r="836" spans="1:19" x14ac:dyDescent="0.25">
      <c r="A836"/>
      <c r="B836"/>
      <c r="C836"/>
      <c r="D836"/>
      <c r="E836"/>
      <c r="F836"/>
      <c r="G836"/>
      <c r="H836"/>
      <c r="I836"/>
      <c r="J836"/>
      <c r="K836"/>
      <c r="L836"/>
      <c r="M836"/>
      <c r="N836"/>
      <c r="O836"/>
      <c r="P836"/>
      <c r="Q836"/>
      <c r="R836"/>
      <c r="S836"/>
    </row>
    <row r="837" spans="1:19" x14ac:dyDescent="0.25">
      <c r="A837"/>
      <c r="B837"/>
      <c r="C837"/>
      <c r="D837"/>
      <c r="E837"/>
      <c r="F837"/>
      <c r="G837"/>
      <c r="H837"/>
      <c r="I837"/>
      <c r="J837"/>
      <c r="K837"/>
      <c r="L837"/>
      <c r="M837"/>
      <c r="N837"/>
      <c r="O837"/>
      <c r="P837"/>
      <c r="Q837"/>
      <c r="R837"/>
      <c r="S837"/>
    </row>
    <row r="838" spans="1:19" x14ac:dyDescent="0.25">
      <c r="A838"/>
      <c r="B838"/>
      <c r="C838"/>
      <c r="D838"/>
      <c r="E838"/>
      <c r="F838"/>
      <c r="G838"/>
      <c r="H838"/>
      <c r="I838"/>
      <c r="J838"/>
      <c r="K838"/>
      <c r="L838"/>
      <c r="M838"/>
      <c r="N838"/>
      <c r="O838"/>
      <c r="P838"/>
      <c r="Q838"/>
      <c r="R838"/>
      <c r="S838"/>
    </row>
    <row r="839" spans="1:19" x14ac:dyDescent="0.25">
      <c r="A839"/>
      <c r="B839"/>
      <c r="C839"/>
      <c r="D839"/>
      <c r="E839"/>
      <c r="F839"/>
      <c r="G839"/>
      <c r="H839"/>
      <c r="I839"/>
      <c r="J839"/>
      <c r="K839"/>
      <c r="L839"/>
      <c r="M839"/>
      <c r="N839"/>
      <c r="O839"/>
      <c r="P839"/>
      <c r="Q839"/>
      <c r="R839"/>
      <c r="S839"/>
    </row>
    <row r="840" spans="1:19" x14ac:dyDescent="0.25">
      <c r="A840"/>
      <c r="B840"/>
      <c r="C840"/>
      <c r="D840"/>
      <c r="E840"/>
      <c r="F840"/>
      <c r="G840"/>
      <c r="H840"/>
      <c r="I840"/>
      <c r="J840"/>
      <c r="K840"/>
      <c r="L840"/>
      <c r="M840"/>
      <c r="N840"/>
      <c r="O840"/>
      <c r="P840"/>
      <c r="Q840"/>
      <c r="R840"/>
      <c r="S840"/>
    </row>
    <row r="841" spans="1:19" x14ac:dyDescent="0.25">
      <c r="A841"/>
      <c r="B841"/>
      <c r="C841"/>
      <c r="D841"/>
      <c r="E841"/>
      <c r="F841"/>
      <c r="G841"/>
      <c r="H841"/>
      <c r="I841"/>
      <c r="J841"/>
      <c r="K841"/>
      <c r="L841"/>
      <c r="M841"/>
      <c r="N841"/>
      <c r="O841"/>
      <c r="P841"/>
      <c r="Q841"/>
      <c r="R841"/>
      <c r="S841"/>
    </row>
    <row r="842" spans="1:19" x14ac:dyDescent="0.25">
      <c r="A842"/>
      <c r="B842"/>
      <c r="C842"/>
      <c r="D842"/>
      <c r="E842"/>
      <c r="F842"/>
      <c r="G842"/>
      <c r="H842"/>
      <c r="I842"/>
      <c r="J842"/>
      <c r="K842"/>
      <c r="L842"/>
      <c r="M842"/>
      <c r="N842"/>
      <c r="O842"/>
      <c r="P842"/>
      <c r="Q842"/>
      <c r="R842"/>
      <c r="S842"/>
    </row>
    <row r="843" spans="1:19" x14ac:dyDescent="0.25">
      <c r="A843"/>
      <c r="B843"/>
      <c r="C843"/>
      <c r="D843"/>
      <c r="E843"/>
      <c r="F843"/>
      <c r="G843"/>
      <c r="H843"/>
      <c r="I843"/>
      <c r="J843"/>
      <c r="K843"/>
      <c r="L843"/>
      <c r="M843"/>
      <c r="N843"/>
      <c r="O843"/>
      <c r="P843"/>
      <c r="Q843"/>
      <c r="R843"/>
      <c r="S843"/>
    </row>
    <row r="844" spans="1:19" x14ac:dyDescent="0.25">
      <c r="A844"/>
      <c r="B844"/>
      <c r="C844"/>
      <c r="D844"/>
      <c r="E844"/>
      <c r="F844"/>
      <c r="G844"/>
      <c r="H844"/>
      <c r="I844"/>
      <c r="J844"/>
      <c r="K844"/>
      <c r="L844"/>
      <c r="M844"/>
      <c r="N844"/>
      <c r="O844"/>
      <c r="P844"/>
      <c r="Q844"/>
      <c r="R844"/>
      <c r="S844"/>
    </row>
    <row r="845" spans="1:19" x14ac:dyDescent="0.25">
      <c r="A845"/>
      <c r="B845"/>
      <c r="C845"/>
      <c r="D845"/>
      <c r="E845"/>
      <c r="F845"/>
      <c r="G845"/>
      <c r="H845"/>
      <c r="I845"/>
      <c r="J845"/>
      <c r="K845"/>
      <c r="L845"/>
      <c r="M845"/>
      <c r="N845"/>
      <c r="O845"/>
      <c r="P845"/>
      <c r="Q845"/>
      <c r="R845"/>
      <c r="S845"/>
    </row>
    <row r="846" spans="1:19" x14ac:dyDescent="0.25">
      <c r="A846"/>
      <c r="B846"/>
      <c r="C846"/>
      <c r="D846"/>
      <c r="E846"/>
      <c r="F846"/>
      <c r="G846"/>
      <c r="H846"/>
      <c r="I846"/>
      <c r="J846"/>
      <c r="K846"/>
      <c r="L846"/>
      <c r="M846"/>
      <c r="N846"/>
      <c r="O846"/>
      <c r="P846"/>
      <c r="Q846"/>
      <c r="R846"/>
      <c r="S846"/>
    </row>
    <row r="847" spans="1:19" x14ac:dyDescent="0.25">
      <c r="A847"/>
      <c r="B847"/>
      <c r="C847"/>
      <c r="D847"/>
      <c r="E847"/>
      <c r="F847"/>
      <c r="G847"/>
      <c r="H847"/>
      <c r="I847"/>
      <c r="J847"/>
      <c r="K847"/>
      <c r="L847"/>
      <c r="M847"/>
      <c r="N847"/>
      <c r="O847"/>
      <c r="P847"/>
      <c r="Q847"/>
      <c r="R847"/>
      <c r="S847"/>
    </row>
    <row r="848" spans="1:19" x14ac:dyDescent="0.25">
      <c r="A848"/>
      <c r="B848"/>
      <c r="C848"/>
      <c r="D848"/>
      <c r="E848"/>
      <c r="F848"/>
      <c r="G848"/>
      <c r="H848"/>
      <c r="I848"/>
      <c r="J848"/>
      <c r="K848"/>
      <c r="L848"/>
      <c r="M848"/>
      <c r="N848"/>
      <c r="O848"/>
      <c r="P848"/>
      <c r="Q848"/>
      <c r="R848"/>
      <c r="S848"/>
    </row>
    <row r="849" spans="1:19" x14ac:dyDescent="0.25">
      <c r="A849"/>
      <c r="B849"/>
      <c r="C849"/>
      <c r="D849"/>
      <c r="E849"/>
      <c r="F849"/>
      <c r="G849"/>
      <c r="H849"/>
      <c r="I849"/>
      <c r="J849"/>
      <c r="K849"/>
      <c r="L849"/>
      <c r="M849"/>
      <c r="N849"/>
      <c r="O849"/>
      <c r="P849"/>
      <c r="Q849"/>
      <c r="R849"/>
      <c r="S849"/>
    </row>
    <row r="850" spans="1:19" x14ac:dyDescent="0.25">
      <c r="A850"/>
      <c r="B850"/>
      <c r="C850"/>
      <c r="D850"/>
      <c r="E850"/>
      <c r="F850"/>
      <c r="G850"/>
      <c r="H850"/>
      <c r="I850"/>
      <c r="J850"/>
      <c r="K850"/>
      <c r="L850"/>
      <c r="M850"/>
      <c r="N850"/>
      <c r="O850"/>
      <c r="P850"/>
      <c r="Q850"/>
      <c r="R850"/>
      <c r="S850"/>
    </row>
    <row r="851" spans="1:19" x14ac:dyDescent="0.25">
      <c r="A851"/>
      <c r="B851"/>
      <c r="C851"/>
      <c r="D851"/>
      <c r="E851"/>
      <c r="F851"/>
      <c r="G851"/>
      <c r="H851"/>
      <c r="I851"/>
      <c r="J851"/>
      <c r="K851"/>
      <c r="L851"/>
      <c r="M851"/>
      <c r="N851"/>
      <c r="O851"/>
      <c r="P851"/>
      <c r="Q851"/>
      <c r="R851"/>
      <c r="S851"/>
    </row>
    <row r="852" spans="1:19" x14ac:dyDescent="0.25">
      <c r="A852"/>
      <c r="B852"/>
      <c r="C852"/>
      <c r="D852"/>
      <c r="E852"/>
      <c r="F852"/>
      <c r="G852"/>
      <c r="H852"/>
      <c r="I852"/>
      <c r="J852"/>
      <c r="K852"/>
      <c r="L852"/>
      <c r="M852"/>
      <c r="N852"/>
      <c r="O852"/>
      <c r="P852"/>
      <c r="Q852"/>
      <c r="R852"/>
      <c r="S852"/>
    </row>
    <row r="853" spans="1:19" x14ac:dyDescent="0.25">
      <c r="A853"/>
      <c r="B853"/>
      <c r="C853"/>
      <c r="D853"/>
      <c r="E853"/>
      <c r="F853"/>
      <c r="G853"/>
      <c r="H853"/>
      <c r="I853"/>
      <c r="J853"/>
      <c r="K853"/>
      <c r="L853"/>
      <c r="M853"/>
      <c r="N853"/>
      <c r="O853"/>
      <c r="P853"/>
      <c r="Q853"/>
      <c r="R853"/>
      <c r="S853"/>
    </row>
    <row r="854" spans="1:19" x14ac:dyDescent="0.25">
      <c r="A854"/>
      <c r="B854"/>
      <c r="C854"/>
      <c r="D854"/>
      <c r="E854"/>
      <c r="F854"/>
      <c r="G854"/>
      <c r="H854"/>
      <c r="I854"/>
      <c r="J854"/>
      <c r="K854"/>
      <c r="L854"/>
      <c r="M854"/>
      <c r="N854"/>
      <c r="O854"/>
      <c r="P854"/>
      <c r="Q854"/>
      <c r="R854"/>
      <c r="S854"/>
    </row>
    <row r="855" spans="1:19" x14ac:dyDescent="0.25">
      <c r="A855"/>
      <c r="B855"/>
      <c r="C855"/>
      <c r="D855"/>
      <c r="E855"/>
      <c r="F855"/>
      <c r="G855"/>
      <c r="H855"/>
      <c r="I855"/>
      <c r="J855"/>
      <c r="K855"/>
      <c r="L855"/>
      <c r="M855"/>
      <c r="N855"/>
      <c r="O855"/>
      <c r="P855"/>
      <c r="Q855"/>
      <c r="R855"/>
      <c r="S855"/>
    </row>
    <row r="856" spans="1:19" x14ac:dyDescent="0.25">
      <c r="A856"/>
      <c r="B856"/>
      <c r="C856"/>
      <c r="D856"/>
      <c r="E856"/>
      <c r="F856"/>
      <c r="G856"/>
      <c r="H856"/>
      <c r="I856"/>
      <c r="J856"/>
      <c r="K856"/>
      <c r="L856"/>
      <c r="M856"/>
      <c r="N856"/>
      <c r="O856"/>
      <c r="P856"/>
      <c r="Q856"/>
      <c r="R856"/>
      <c r="S856"/>
    </row>
    <row r="857" spans="1:19" x14ac:dyDescent="0.25">
      <c r="A857"/>
      <c r="B857"/>
      <c r="C857"/>
      <c r="D857"/>
      <c r="E857"/>
      <c r="F857"/>
      <c r="G857"/>
      <c r="H857"/>
      <c r="I857"/>
      <c r="J857"/>
      <c r="K857"/>
      <c r="L857"/>
      <c r="M857"/>
      <c r="N857"/>
      <c r="O857"/>
      <c r="P857"/>
      <c r="Q857"/>
      <c r="R857"/>
      <c r="S857"/>
    </row>
    <row r="858" spans="1:19" x14ac:dyDescent="0.25">
      <c r="A858"/>
      <c r="B858"/>
      <c r="C858"/>
      <c r="D858"/>
      <c r="E858"/>
      <c r="F858"/>
      <c r="G858"/>
      <c r="H858"/>
      <c r="I858"/>
      <c r="J858"/>
      <c r="K858"/>
      <c r="L858"/>
      <c r="M858"/>
      <c r="N858"/>
      <c r="O858"/>
      <c r="P858"/>
      <c r="Q858"/>
      <c r="R858"/>
      <c r="S858"/>
    </row>
    <row r="859" spans="1:19" x14ac:dyDescent="0.25">
      <c r="A859"/>
      <c r="B859"/>
      <c r="C859"/>
      <c r="D859"/>
      <c r="E859"/>
      <c r="F859"/>
      <c r="G859"/>
      <c r="H859"/>
      <c r="I859"/>
      <c r="J859"/>
      <c r="K859"/>
      <c r="L859"/>
      <c r="M859"/>
      <c r="N859"/>
      <c r="O859"/>
      <c r="P859"/>
      <c r="Q859"/>
      <c r="R859"/>
      <c r="S859"/>
    </row>
    <row r="860" spans="1:19" x14ac:dyDescent="0.25">
      <c r="A860"/>
      <c r="B860"/>
      <c r="C860"/>
      <c r="D860"/>
      <c r="E860"/>
      <c r="F860"/>
      <c r="G860"/>
      <c r="H860"/>
      <c r="I860"/>
      <c r="J860"/>
      <c r="K860"/>
      <c r="L860"/>
      <c r="M860"/>
      <c r="N860"/>
      <c r="O860"/>
      <c r="P860"/>
      <c r="Q860"/>
      <c r="R860"/>
      <c r="S860"/>
    </row>
    <row r="861" spans="1:19" x14ac:dyDescent="0.25">
      <c r="A861"/>
      <c r="B861"/>
      <c r="C861"/>
      <c r="D861"/>
      <c r="E861"/>
      <c r="F861"/>
      <c r="G861"/>
      <c r="H861"/>
      <c r="I861"/>
      <c r="J861"/>
      <c r="K861"/>
      <c r="L861"/>
      <c r="M861"/>
      <c r="N861"/>
      <c r="O861"/>
      <c r="P861"/>
      <c r="Q861"/>
      <c r="R861"/>
      <c r="S861"/>
    </row>
    <row r="862" spans="1:19" x14ac:dyDescent="0.25">
      <c r="A862"/>
      <c r="B862"/>
      <c r="C862"/>
      <c r="D862"/>
      <c r="E862"/>
      <c r="F862"/>
      <c r="G862"/>
      <c r="H862"/>
      <c r="I862"/>
      <c r="J862"/>
      <c r="K862"/>
      <c r="L862"/>
      <c r="M862"/>
      <c r="N862"/>
      <c r="O862"/>
      <c r="P862"/>
      <c r="Q862"/>
      <c r="R862"/>
      <c r="S862"/>
    </row>
    <row r="863" spans="1:19" x14ac:dyDescent="0.25">
      <c r="A863"/>
      <c r="B863"/>
      <c r="C863"/>
      <c r="D863"/>
      <c r="E863"/>
      <c r="F863"/>
      <c r="G863"/>
      <c r="H863"/>
      <c r="I863"/>
      <c r="J863"/>
      <c r="K863"/>
      <c r="L863"/>
      <c r="M863"/>
      <c r="N863"/>
      <c r="O863"/>
      <c r="P863"/>
      <c r="Q863"/>
      <c r="R863"/>
      <c r="S863"/>
    </row>
    <row r="864" spans="1:19" x14ac:dyDescent="0.25">
      <c r="A864"/>
      <c r="B864"/>
      <c r="C864"/>
      <c r="D864"/>
      <c r="E864"/>
      <c r="F864"/>
      <c r="G864"/>
      <c r="H864"/>
      <c r="I864"/>
      <c r="J864"/>
      <c r="K864"/>
      <c r="L864"/>
      <c r="M864"/>
      <c r="N864"/>
      <c r="O864"/>
      <c r="P864"/>
      <c r="Q864"/>
      <c r="R864"/>
      <c r="S864"/>
    </row>
    <row r="865" spans="1:19" x14ac:dyDescent="0.25">
      <c r="A865"/>
      <c r="B865"/>
      <c r="C865"/>
      <c r="D865"/>
      <c r="E865"/>
      <c r="F865"/>
      <c r="G865"/>
      <c r="H865"/>
      <c r="I865"/>
      <c r="J865"/>
      <c r="K865"/>
      <c r="L865"/>
      <c r="M865"/>
      <c r="N865"/>
      <c r="O865"/>
      <c r="P865"/>
      <c r="Q865"/>
      <c r="R865"/>
      <c r="S865"/>
    </row>
    <row r="866" spans="1:19" x14ac:dyDescent="0.25">
      <c r="A866"/>
      <c r="B866"/>
      <c r="C866"/>
      <c r="D866"/>
      <c r="E866"/>
      <c r="F866"/>
      <c r="G866"/>
      <c r="H866"/>
      <c r="I866"/>
      <c r="J866"/>
      <c r="K866"/>
      <c r="L866"/>
      <c r="M866"/>
      <c r="N866"/>
      <c r="O866"/>
      <c r="P866"/>
      <c r="Q866"/>
      <c r="R866"/>
      <c r="S866"/>
    </row>
    <row r="867" spans="1:19" x14ac:dyDescent="0.25">
      <c r="A867"/>
      <c r="B867"/>
      <c r="C867"/>
      <c r="D867"/>
      <c r="E867"/>
      <c r="F867"/>
      <c r="G867"/>
      <c r="H867"/>
      <c r="I867"/>
      <c r="J867"/>
      <c r="K867"/>
      <c r="L867"/>
      <c r="M867"/>
      <c r="N867"/>
      <c r="O867"/>
      <c r="P867"/>
      <c r="Q867"/>
      <c r="R867"/>
      <c r="S867"/>
    </row>
    <row r="868" spans="1:19" x14ac:dyDescent="0.25">
      <c r="A868"/>
      <c r="B868"/>
      <c r="C868"/>
      <c r="D868"/>
      <c r="E868"/>
      <c r="F868"/>
      <c r="G868"/>
      <c r="H868"/>
      <c r="I868"/>
      <c r="J868"/>
      <c r="K868"/>
      <c r="L868"/>
      <c r="M868"/>
      <c r="N868"/>
      <c r="O868"/>
      <c r="P868"/>
      <c r="Q868"/>
      <c r="R868"/>
      <c r="S868"/>
    </row>
    <row r="869" spans="1:19" x14ac:dyDescent="0.25">
      <c r="A869"/>
      <c r="B869"/>
      <c r="C869"/>
      <c r="D869"/>
      <c r="E869"/>
      <c r="F869"/>
      <c r="G869"/>
      <c r="H869"/>
      <c r="I869"/>
      <c r="J869"/>
      <c r="K869"/>
      <c r="L869"/>
      <c r="M869"/>
      <c r="N869"/>
      <c r="O869"/>
      <c r="P869"/>
      <c r="Q869"/>
      <c r="R869"/>
      <c r="S869"/>
    </row>
    <row r="870" spans="1:19" x14ac:dyDescent="0.25">
      <c r="A870"/>
      <c r="B870"/>
      <c r="C870"/>
      <c r="D870"/>
      <c r="E870"/>
      <c r="F870"/>
      <c r="G870"/>
      <c r="H870"/>
      <c r="I870"/>
      <c r="J870"/>
      <c r="K870"/>
      <c r="L870"/>
      <c r="M870"/>
      <c r="N870"/>
      <c r="O870"/>
      <c r="P870"/>
      <c r="Q870"/>
      <c r="R870"/>
      <c r="S870"/>
    </row>
    <row r="871" spans="1:19" x14ac:dyDescent="0.25">
      <c r="A871"/>
      <c r="B871"/>
      <c r="C871"/>
      <c r="D871"/>
      <c r="E871"/>
      <c r="F871"/>
      <c r="G871"/>
      <c r="H871"/>
      <c r="I871"/>
      <c r="J871"/>
      <c r="K871"/>
      <c r="L871"/>
      <c r="M871"/>
      <c r="N871"/>
      <c r="O871"/>
      <c r="P871"/>
      <c r="Q871"/>
      <c r="R871"/>
      <c r="S871"/>
    </row>
    <row r="872" spans="1:19" x14ac:dyDescent="0.25">
      <c r="A872"/>
      <c r="B872"/>
      <c r="C872"/>
      <c r="D872"/>
      <c r="E872"/>
      <c r="F872"/>
      <c r="G872"/>
      <c r="H872"/>
      <c r="I872"/>
      <c r="J872"/>
      <c r="K872"/>
      <c r="L872"/>
      <c r="M872"/>
      <c r="N872"/>
      <c r="O872"/>
      <c r="P872"/>
      <c r="Q872"/>
      <c r="R872"/>
      <c r="S872"/>
    </row>
    <row r="873" spans="1:19" x14ac:dyDescent="0.25">
      <c r="A873"/>
      <c r="B873"/>
      <c r="C873"/>
      <c r="D873"/>
      <c r="E873"/>
      <c r="F873"/>
      <c r="G873"/>
      <c r="H873"/>
      <c r="I873"/>
      <c r="J873"/>
      <c r="K873"/>
      <c r="L873"/>
      <c r="M873"/>
      <c r="N873"/>
      <c r="O873"/>
      <c r="P873"/>
      <c r="Q873"/>
      <c r="R873"/>
      <c r="S873"/>
    </row>
    <row r="874" spans="1:19" x14ac:dyDescent="0.25">
      <c r="A874"/>
      <c r="B874"/>
      <c r="C874"/>
      <c r="D874"/>
      <c r="E874"/>
      <c r="F874"/>
      <c r="G874"/>
      <c r="H874"/>
      <c r="I874"/>
      <c r="J874"/>
      <c r="K874"/>
      <c r="L874"/>
      <c r="M874"/>
      <c r="N874"/>
      <c r="O874"/>
      <c r="P874"/>
      <c r="Q874"/>
      <c r="R874"/>
      <c r="S874"/>
    </row>
    <row r="875" spans="1:19" x14ac:dyDescent="0.25">
      <c r="A875"/>
      <c r="B875"/>
      <c r="C875"/>
      <c r="D875"/>
      <c r="E875"/>
      <c r="F875"/>
      <c r="G875"/>
      <c r="H875"/>
      <c r="I875"/>
      <c r="J875"/>
      <c r="K875"/>
      <c r="L875"/>
      <c r="M875"/>
      <c r="N875"/>
      <c r="O875"/>
      <c r="P875"/>
      <c r="Q875"/>
      <c r="R875"/>
      <c r="S875"/>
    </row>
    <row r="876" spans="1:19" x14ac:dyDescent="0.25">
      <c r="A876"/>
      <c r="B876"/>
      <c r="C876"/>
      <c r="D876"/>
      <c r="E876"/>
      <c r="F876"/>
      <c r="G876"/>
      <c r="H876"/>
      <c r="I876"/>
      <c r="J876"/>
      <c r="K876"/>
      <c r="L876"/>
      <c r="M876"/>
      <c r="N876"/>
      <c r="O876"/>
      <c r="P876"/>
      <c r="Q876"/>
      <c r="R876"/>
      <c r="S876"/>
    </row>
    <row r="877" spans="1:19" x14ac:dyDescent="0.25">
      <c r="A877"/>
      <c r="B877"/>
      <c r="C877"/>
      <c r="D877"/>
      <c r="E877"/>
      <c r="F877"/>
      <c r="G877"/>
      <c r="H877"/>
      <c r="I877"/>
      <c r="J877"/>
      <c r="K877"/>
      <c r="L877"/>
      <c r="M877"/>
      <c r="N877"/>
      <c r="O877"/>
      <c r="P877"/>
      <c r="Q877"/>
      <c r="R877"/>
      <c r="S877"/>
    </row>
    <row r="878" spans="1:19" x14ac:dyDescent="0.25">
      <c r="A878"/>
      <c r="B878"/>
      <c r="C878"/>
      <c r="D878"/>
      <c r="E878"/>
      <c r="F878"/>
      <c r="G878"/>
      <c r="H878"/>
      <c r="I878"/>
      <c r="J878"/>
      <c r="K878"/>
      <c r="L878"/>
      <c r="M878"/>
      <c r="N878"/>
      <c r="O878"/>
      <c r="P878"/>
      <c r="Q878"/>
      <c r="R878"/>
      <c r="S878"/>
    </row>
    <row r="879" spans="1:19" x14ac:dyDescent="0.25">
      <c r="A879"/>
      <c r="B879"/>
      <c r="C879"/>
      <c r="D879"/>
      <c r="E879"/>
      <c r="F879"/>
      <c r="G879"/>
      <c r="H879"/>
      <c r="I879"/>
      <c r="J879"/>
      <c r="K879"/>
      <c r="L879"/>
      <c r="M879"/>
      <c r="N879"/>
      <c r="O879"/>
      <c r="P879"/>
      <c r="Q879"/>
      <c r="R879"/>
      <c r="S879"/>
    </row>
    <row r="880" spans="1:19" x14ac:dyDescent="0.25">
      <c r="A880"/>
      <c r="B880"/>
      <c r="C880"/>
      <c r="D880"/>
      <c r="E880"/>
      <c r="F880"/>
      <c r="G880"/>
      <c r="H880"/>
      <c r="I880"/>
      <c r="J880"/>
      <c r="K880"/>
      <c r="L880"/>
      <c r="M880"/>
      <c r="N880"/>
      <c r="O880"/>
      <c r="P880"/>
      <c r="Q880"/>
      <c r="R880"/>
      <c r="S880"/>
    </row>
    <row r="881" spans="1:19" x14ac:dyDescent="0.25">
      <c r="A881"/>
      <c r="B881"/>
      <c r="C881"/>
      <c r="D881"/>
      <c r="E881"/>
      <c r="F881"/>
      <c r="G881"/>
      <c r="H881"/>
      <c r="I881"/>
      <c r="J881"/>
      <c r="K881"/>
      <c r="L881"/>
      <c r="M881"/>
      <c r="N881"/>
      <c r="O881"/>
      <c r="P881"/>
      <c r="Q881"/>
      <c r="R881"/>
      <c r="S881"/>
    </row>
    <row r="882" spans="1:19" x14ac:dyDescent="0.25">
      <c r="A882"/>
      <c r="B882"/>
      <c r="C882"/>
      <c r="D882"/>
      <c r="E882"/>
      <c r="F882"/>
      <c r="G882"/>
      <c r="H882"/>
      <c r="I882"/>
      <c r="J882"/>
      <c r="K882"/>
      <c r="L882"/>
      <c r="M882"/>
      <c r="N882"/>
      <c r="O882"/>
      <c r="P882"/>
      <c r="Q882"/>
      <c r="R882"/>
      <c r="S882"/>
    </row>
    <row r="883" spans="1:19" x14ac:dyDescent="0.25">
      <c r="A883"/>
      <c r="B883"/>
      <c r="C883"/>
      <c r="D883"/>
      <c r="E883"/>
      <c r="F883"/>
      <c r="G883"/>
      <c r="H883"/>
      <c r="I883"/>
      <c r="J883"/>
      <c r="K883"/>
      <c r="L883"/>
      <c r="M883"/>
      <c r="N883"/>
      <c r="O883"/>
      <c r="P883"/>
      <c r="Q883"/>
      <c r="R883"/>
      <c r="S883"/>
    </row>
    <row r="884" spans="1:19" x14ac:dyDescent="0.25">
      <c r="A884"/>
      <c r="B884"/>
      <c r="C884"/>
      <c r="D884"/>
      <c r="E884"/>
      <c r="F884"/>
      <c r="G884"/>
      <c r="H884"/>
      <c r="I884"/>
      <c r="J884"/>
      <c r="K884"/>
      <c r="L884"/>
      <c r="M884"/>
      <c r="N884"/>
      <c r="O884"/>
      <c r="P884"/>
      <c r="Q884"/>
      <c r="R884"/>
      <c r="S884"/>
    </row>
    <row r="885" spans="1:19" x14ac:dyDescent="0.25">
      <c r="A885"/>
      <c r="B885"/>
      <c r="C885"/>
      <c r="D885"/>
      <c r="E885"/>
      <c r="F885"/>
      <c r="G885"/>
      <c r="H885"/>
      <c r="I885"/>
      <c r="J885"/>
      <c r="K885"/>
      <c r="L885"/>
      <c r="M885"/>
      <c r="N885"/>
      <c r="O885"/>
      <c r="P885"/>
      <c r="Q885"/>
      <c r="R885"/>
      <c r="S885"/>
    </row>
    <row r="886" spans="1:19" x14ac:dyDescent="0.25">
      <c r="A886"/>
      <c r="B886"/>
      <c r="C886"/>
      <c r="D886"/>
      <c r="E886"/>
      <c r="F886"/>
      <c r="G886"/>
      <c r="H886"/>
      <c r="I886"/>
      <c r="J886"/>
      <c r="K886"/>
      <c r="L886"/>
      <c r="M886"/>
      <c r="N886"/>
      <c r="O886"/>
      <c r="P886"/>
      <c r="Q886"/>
      <c r="R886"/>
      <c r="S886"/>
    </row>
    <row r="887" spans="1:19" x14ac:dyDescent="0.25">
      <c r="A887"/>
      <c r="B887"/>
      <c r="C887"/>
      <c r="D887"/>
      <c r="E887"/>
      <c r="F887"/>
      <c r="G887"/>
      <c r="H887"/>
      <c r="I887"/>
      <c r="J887"/>
      <c r="K887"/>
      <c r="L887"/>
      <c r="M887"/>
      <c r="N887"/>
      <c r="O887"/>
      <c r="P887"/>
      <c r="Q887"/>
      <c r="R887"/>
      <c r="S887"/>
    </row>
    <row r="888" spans="1:19" x14ac:dyDescent="0.25">
      <c r="A888"/>
      <c r="B888"/>
      <c r="C888"/>
      <c r="D888"/>
      <c r="E888"/>
      <c r="F888"/>
      <c r="G888"/>
      <c r="H888"/>
      <c r="I888"/>
      <c r="J888"/>
      <c r="K888"/>
      <c r="L888"/>
      <c r="M888"/>
      <c r="N888"/>
      <c r="O888"/>
      <c r="P888"/>
      <c r="Q888"/>
      <c r="R888"/>
      <c r="S888"/>
    </row>
    <row r="889" spans="1:19" x14ac:dyDescent="0.25">
      <c r="A889"/>
      <c r="B889"/>
      <c r="C889"/>
      <c r="D889"/>
      <c r="E889"/>
      <c r="F889"/>
      <c r="G889"/>
      <c r="H889"/>
      <c r="I889"/>
      <c r="J889"/>
      <c r="K889"/>
      <c r="L889"/>
      <c r="M889"/>
      <c r="N889"/>
      <c r="O889"/>
      <c r="P889"/>
      <c r="Q889"/>
      <c r="R889"/>
      <c r="S889"/>
    </row>
    <row r="890" spans="1:19" x14ac:dyDescent="0.25">
      <c r="A890"/>
      <c r="B890"/>
      <c r="C890"/>
      <c r="D890"/>
      <c r="E890"/>
      <c r="F890"/>
      <c r="G890"/>
      <c r="H890"/>
      <c r="I890"/>
      <c r="J890"/>
      <c r="K890"/>
      <c r="L890"/>
      <c r="M890"/>
      <c r="N890"/>
      <c r="O890"/>
      <c r="P890"/>
      <c r="Q890"/>
      <c r="R890"/>
      <c r="S890"/>
    </row>
    <row r="891" spans="1:19" x14ac:dyDescent="0.25">
      <c r="A891"/>
      <c r="B891"/>
      <c r="C891"/>
      <c r="D891"/>
      <c r="E891"/>
      <c r="F891"/>
      <c r="G891"/>
      <c r="H891"/>
      <c r="I891"/>
      <c r="J891"/>
      <c r="K891"/>
      <c r="L891"/>
      <c r="M891"/>
      <c r="N891"/>
      <c r="O891"/>
      <c r="P891"/>
      <c r="Q891"/>
      <c r="R891"/>
      <c r="S891"/>
    </row>
    <row r="892" spans="1:19" x14ac:dyDescent="0.25">
      <c r="A892"/>
      <c r="B892"/>
      <c r="C892"/>
      <c r="D892"/>
      <c r="E892"/>
      <c r="F892"/>
      <c r="G892"/>
      <c r="H892"/>
      <c r="I892"/>
      <c r="J892"/>
      <c r="K892"/>
      <c r="L892"/>
      <c r="M892"/>
      <c r="N892"/>
      <c r="O892"/>
      <c r="P892"/>
      <c r="Q892"/>
      <c r="R892"/>
      <c r="S892"/>
    </row>
    <row r="893" spans="1:19" x14ac:dyDescent="0.25">
      <c r="A893"/>
      <c r="B893"/>
      <c r="C893"/>
      <c r="D893"/>
      <c r="E893"/>
      <c r="F893"/>
      <c r="G893"/>
      <c r="H893"/>
      <c r="I893"/>
      <c r="J893"/>
      <c r="K893"/>
      <c r="L893"/>
      <c r="M893"/>
      <c r="N893"/>
      <c r="O893"/>
      <c r="P893"/>
      <c r="Q893"/>
      <c r="R893"/>
      <c r="S893"/>
    </row>
    <row r="894" spans="1:19" x14ac:dyDescent="0.25">
      <c r="A894"/>
      <c r="B894"/>
      <c r="C894"/>
      <c r="D894"/>
      <c r="E894"/>
      <c r="F894"/>
      <c r="G894"/>
      <c r="H894"/>
      <c r="I894"/>
      <c r="J894"/>
      <c r="K894"/>
      <c r="L894"/>
      <c r="M894"/>
      <c r="N894"/>
      <c r="O894"/>
      <c r="P894"/>
      <c r="Q894"/>
      <c r="R894"/>
      <c r="S894"/>
    </row>
    <row r="895" spans="1:19" x14ac:dyDescent="0.25">
      <c r="A895"/>
      <c r="B895"/>
      <c r="C895"/>
      <c r="D895"/>
      <c r="E895"/>
      <c r="F895"/>
      <c r="G895"/>
      <c r="H895"/>
      <c r="I895"/>
      <c r="J895"/>
      <c r="K895"/>
      <c r="L895"/>
      <c r="M895"/>
      <c r="N895"/>
      <c r="O895"/>
      <c r="P895"/>
      <c r="Q895"/>
      <c r="R895"/>
      <c r="S895"/>
    </row>
    <row r="896" spans="1:19" x14ac:dyDescent="0.25">
      <c r="A896"/>
      <c r="B896"/>
      <c r="C896"/>
      <c r="D896"/>
      <c r="E896"/>
      <c r="F896"/>
      <c r="G896"/>
      <c r="H896"/>
      <c r="I896"/>
      <c r="J896"/>
      <c r="K896"/>
      <c r="L896"/>
      <c r="M896"/>
      <c r="N896"/>
      <c r="O896"/>
      <c r="P896"/>
      <c r="Q896"/>
      <c r="R896"/>
      <c r="S896"/>
    </row>
    <row r="897" spans="1:19" x14ac:dyDescent="0.25">
      <c r="A897"/>
      <c r="B897"/>
      <c r="C897"/>
      <c r="D897"/>
      <c r="E897"/>
      <c r="F897"/>
      <c r="G897"/>
      <c r="H897"/>
      <c r="I897"/>
      <c r="J897"/>
      <c r="K897"/>
      <c r="L897"/>
      <c r="M897"/>
      <c r="N897"/>
      <c r="O897"/>
      <c r="P897"/>
      <c r="Q897"/>
      <c r="R897"/>
      <c r="S897"/>
    </row>
    <row r="898" spans="1:19" x14ac:dyDescent="0.25">
      <c r="A898"/>
      <c r="B898"/>
      <c r="C898"/>
      <c r="D898"/>
      <c r="E898"/>
      <c r="F898"/>
      <c r="G898"/>
      <c r="H898"/>
      <c r="I898"/>
      <c r="J898"/>
      <c r="K898"/>
      <c r="L898"/>
      <c r="M898"/>
      <c r="N898"/>
      <c r="O898"/>
      <c r="P898"/>
      <c r="Q898"/>
      <c r="R898"/>
      <c r="S898"/>
    </row>
    <row r="899" spans="1:19" x14ac:dyDescent="0.25">
      <c r="A899"/>
      <c r="B899"/>
      <c r="C899"/>
      <c r="D899"/>
      <c r="E899"/>
      <c r="F899"/>
      <c r="G899"/>
      <c r="H899"/>
      <c r="I899"/>
      <c r="J899"/>
      <c r="K899"/>
      <c r="L899"/>
      <c r="M899"/>
      <c r="N899"/>
      <c r="O899"/>
      <c r="P899"/>
      <c r="Q899"/>
      <c r="R899"/>
      <c r="S899"/>
    </row>
    <row r="900" spans="1:19" x14ac:dyDescent="0.25">
      <c r="A900"/>
      <c r="B900"/>
      <c r="C900"/>
      <c r="D900"/>
      <c r="E900"/>
      <c r="F900"/>
      <c r="G900"/>
      <c r="H900"/>
      <c r="I900"/>
      <c r="J900"/>
      <c r="K900"/>
      <c r="L900"/>
      <c r="M900"/>
      <c r="N900"/>
      <c r="O900"/>
      <c r="P900"/>
      <c r="Q900"/>
      <c r="R900"/>
      <c r="S900"/>
    </row>
    <row r="901" spans="1:19" x14ac:dyDescent="0.25">
      <c r="A901"/>
      <c r="B901"/>
      <c r="C901"/>
      <c r="D901"/>
      <c r="E901"/>
      <c r="F901"/>
      <c r="G901"/>
      <c r="H901"/>
      <c r="I901"/>
      <c r="J901"/>
      <c r="K901"/>
      <c r="L901"/>
      <c r="M901"/>
      <c r="N901"/>
      <c r="O901"/>
      <c r="P901"/>
      <c r="Q901"/>
      <c r="R901"/>
      <c r="S901"/>
    </row>
    <row r="902" spans="1:19" x14ac:dyDescent="0.25">
      <c r="A902"/>
      <c r="B902"/>
      <c r="C902"/>
      <c r="D902"/>
      <c r="E902"/>
      <c r="F902"/>
      <c r="G902"/>
      <c r="H902"/>
      <c r="I902"/>
      <c r="J902"/>
      <c r="K902"/>
      <c r="L902"/>
      <c r="M902"/>
      <c r="N902"/>
      <c r="O902"/>
      <c r="P902"/>
      <c r="Q902"/>
      <c r="R902"/>
      <c r="S902"/>
    </row>
    <row r="903" spans="1:19" x14ac:dyDescent="0.25">
      <c r="A903"/>
      <c r="B903"/>
      <c r="C903"/>
      <c r="D903"/>
      <c r="E903"/>
      <c r="F903"/>
      <c r="G903"/>
      <c r="H903"/>
      <c r="I903"/>
      <c r="J903"/>
      <c r="K903"/>
      <c r="L903"/>
      <c r="M903"/>
      <c r="N903"/>
      <c r="O903"/>
      <c r="P903"/>
      <c r="Q903"/>
      <c r="R903"/>
      <c r="S903"/>
    </row>
    <row r="904" spans="1:19" x14ac:dyDescent="0.25">
      <c r="A904"/>
      <c r="B904"/>
      <c r="C904"/>
      <c r="D904"/>
      <c r="E904"/>
      <c r="F904"/>
      <c r="G904"/>
      <c r="H904"/>
      <c r="I904"/>
      <c r="J904"/>
      <c r="K904"/>
      <c r="L904"/>
      <c r="M904"/>
      <c r="N904"/>
      <c r="O904"/>
      <c r="P904"/>
      <c r="Q904"/>
      <c r="R904"/>
      <c r="S904"/>
    </row>
    <row r="905" spans="1:19" x14ac:dyDescent="0.25">
      <c r="A905"/>
      <c r="B905"/>
      <c r="C905"/>
      <c r="D905"/>
      <c r="E905"/>
      <c r="F905"/>
      <c r="G905"/>
      <c r="H905"/>
      <c r="I905"/>
      <c r="J905"/>
      <c r="K905"/>
      <c r="L905"/>
      <c r="M905"/>
      <c r="N905"/>
      <c r="O905"/>
      <c r="P905"/>
      <c r="Q905"/>
      <c r="R905"/>
      <c r="S905"/>
    </row>
    <row r="906" spans="1:19" x14ac:dyDescent="0.25">
      <c r="A906"/>
      <c r="B906"/>
      <c r="C906"/>
      <c r="D906"/>
      <c r="E906"/>
      <c r="F906"/>
      <c r="G906"/>
      <c r="H906"/>
      <c r="I906"/>
      <c r="J906"/>
      <c r="K906"/>
      <c r="L906"/>
      <c r="M906"/>
      <c r="N906"/>
      <c r="O906"/>
      <c r="P906"/>
      <c r="Q906"/>
      <c r="R906"/>
      <c r="S906"/>
    </row>
    <row r="907" spans="1:19" x14ac:dyDescent="0.25">
      <c r="A907"/>
      <c r="B907"/>
      <c r="C907"/>
      <c r="D907"/>
      <c r="E907"/>
      <c r="F907"/>
      <c r="G907"/>
      <c r="H907"/>
      <c r="I907"/>
      <c r="J907"/>
      <c r="K907"/>
      <c r="L907"/>
      <c r="M907"/>
      <c r="N907"/>
      <c r="O907"/>
      <c r="P907"/>
      <c r="Q907"/>
      <c r="R907"/>
      <c r="S907"/>
    </row>
    <row r="908" spans="1:19" x14ac:dyDescent="0.25">
      <c r="A908"/>
      <c r="B908"/>
      <c r="C908"/>
      <c r="D908"/>
      <c r="E908"/>
      <c r="F908"/>
      <c r="G908"/>
      <c r="H908"/>
      <c r="I908"/>
      <c r="J908"/>
      <c r="K908"/>
      <c r="L908"/>
      <c r="M908"/>
      <c r="N908"/>
      <c r="O908"/>
      <c r="P908"/>
      <c r="Q908"/>
      <c r="R908"/>
      <c r="S908"/>
    </row>
    <row r="909" spans="1:19" x14ac:dyDescent="0.25">
      <c r="A909"/>
      <c r="B909"/>
      <c r="C909"/>
      <c r="D909"/>
      <c r="E909"/>
      <c r="F909"/>
      <c r="G909"/>
      <c r="H909"/>
      <c r="I909"/>
      <c r="J909"/>
      <c r="K909"/>
      <c r="L909"/>
      <c r="M909"/>
      <c r="N909"/>
      <c r="O909"/>
      <c r="P909"/>
      <c r="Q909"/>
      <c r="R909"/>
      <c r="S909"/>
    </row>
    <row r="910" spans="1:19" x14ac:dyDescent="0.25">
      <c r="A910"/>
      <c r="B910"/>
      <c r="C910"/>
      <c r="D910"/>
      <c r="E910"/>
      <c r="F910"/>
      <c r="G910"/>
      <c r="H910"/>
      <c r="I910"/>
      <c r="J910"/>
      <c r="K910"/>
      <c r="L910"/>
      <c r="M910"/>
      <c r="N910"/>
      <c r="O910"/>
      <c r="P910"/>
      <c r="Q910"/>
      <c r="R910"/>
      <c r="S910"/>
    </row>
    <row r="911" spans="1:19" x14ac:dyDescent="0.25">
      <c r="A911"/>
      <c r="B911"/>
      <c r="C911"/>
      <c r="D911"/>
      <c r="E911"/>
      <c r="F911"/>
      <c r="G911"/>
      <c r="H911"/>
      <c r="I911"/>
      <c r="J911"/>
      <c r="K911"/>
      <c r="L911"/>
      <c r="M911"/>
      <c r="N911"/>
      <c r="O911"/>
      <c r="P911"/>
      <c r="Q911"/>
      <c r="R911"/>
      <c r="S911"/>
    </row>
    <row r="912" spans="1:19" x14ac:dyDescent="0.25">
      <c r="A912"/>
      <c r="B912"/>
      <c r="C912"/>
      <c r="D912"/>
      <c r="E912"/>
      <c r="F912"/>
      <c r="G912"/>
      <c r="H912"/>
      <c r="I912"/>
      <c r="J912"/>
      <c r="K912"/>
      <c r="L912"/>
      <c r="M912"/>
      <c r="N912"/>
      <c r="O912"/>
      <c r="P912"/>
      <c r="Q912"/>
      <c r="R912"/>
      <c r="S912"/>
    </row>
    <row r="913" spans="1:19" x14ac:dyDescent="0.25">
      <c r="A913"/>
      <c r="B913"/>
      <c r="C913"/>
      <c r="D913"/>
      <c r="E913"/>
      <c r="F913"/>
      <c r="G913"/>
      <c r="H913"/>
      <c r="I913"/>
      <c r="J913"/>
      <c r="K913"/>
      <c r="L913"/>
      <c r="M913"/>
      <c r="N913"/>
      <c r="O913"/>
      <c r="P913"/>
      <c r="Q913"/>
      <c r="R913"/>
      <c r="S913"/>
    </row>
    <row r="914" spans="1:19" x14ac:dyDescent="0.25">
      <c r="A914"/>
      <c r="B914"/>
      <c r="C914"/>
      <c r="D914"/>
      <c r="E914"/>
      <c r="F914"/>
      <c r="G914"/>
      <c r="H914"/>
      <c r="I914"/>
      <c r="J914"/>
      <c r="K914"/>
      <c r="L914"/>
      <c r="M914"/>
      <c r="N914"/>
      <c r="O914"/>
      <c r="P914"/>
      <c r="Q914"/>
      <c r="R914"/>
      <c r="S914"/>
    </row>
    <row r="915" spans="1:19" x14ac:dyDescent="0.25">
      <c r="A915"/>
      <c r="B915"/>
      <c r="C915"/>
      <c r="D915"/>
      <c r="E915"/>
      <c r="F915"/>
      <c r="G915"/>
      <c r="H915"/>
      <c r="I915"/>
      <c r="J915"/>
      <c r="K915"/>
      <c r="L915"/>
      <c r="M915"/>
      <c r="N915"/>
      <c r="O915"/>
      <c r="P915"/>
      <c r="Q915"/>
      <c r="R915"/>
      <c r="S915"/>
    </row>
    <row r="916" spans="1:19" x14ac:dyDescent="0.25">
      <c r="A916"/>
      <c r="B916"/>
      <c r="C916"/>
      <c r="D916"/>
      <c r="E916"/>
      <c r="F916"/>
      <c r="G916"/>
      <c r="H916"/>
      <c r="I916"/>
      <c r="J916"/>
      <c r="K916"/>
      <c r="L916"/>
      <c r="M916"/>
      <c r="N916"/>
      <c r="O916"/>
      <c r="P916"/>
      <c r="Q916"/>
      <c r="R916"/>
      <c r="S916"/>
    </row>
    <row r="917" spans="1:19" x14ac:dyDescent="0.25">
      <c r="A917"/>
      <c r="B917"/>
      <c r="C917"/>
      <c r="D917"/>
      <c r="E917"/>
      <c r="F917"/>
      <c r="G917"/>
      <c r="H917"/>
      <c r="I917"/>
      <c r="J917"/>
      <c r="K917"/>
      <c r="L917"/>
      <c r="M917"/>
      <c r="N917"/>
      <c r="O917"/>
      <c r="P917"/>
      <c r="Q917"/>
      <c r="R917"/>
      <c r="S917"/>
    </row>
    <row r="918" spans="1:19" x14ac:dyDescent="0.25">
      <c r="A918"/>
      <c r="B918"/>
      <c r="C918"/>
      <c r="D918"/>
      <c r="E918"/>
      <c r="F918"/>
      <c r="G918"/>
      <c r="H918"/>
      <c r="I918"/>
      <c r="J918"/>
      <c r="K918"/>
      <c r="L918"/>
      <c r="M918"/>
      <c r="N918"/>
      <c r="O918"/>
      <c r="P918"/>
      <c r="Q918"/>
      <c r="R918"/>
      <c r="S918"/>
    </row>
    <row r="919" spans="1:19" x14ac:dyDescent="0.25">
      <c r="A919"/>
      <c r="B919"/>
      <c r="C919"/>
      <c r="D919"/>
      <c r="E919"/>
      <c r="F919"/>
      <c r="G919"/>
      <c r="H919"/>
      <c r="I919"/>
      <c r="J919"/>
      <c r="K919"/>
      <c r="L919"/>
      <c r="M919"/>
      <c r="N919"/>
      <c r="O919"/>
      <c r="P919"/>
      <c r="Q919"/>
      <c r="R919"/>
      <c r="S919"/>
    </row>
    <row r="920" spans="1:19" x14ac:dyDescent="0.25">
      <c r="A920"/>
      <c r="B920"/>
      <c r="C920"/>
      <c r="D920"/>
      <c r="E920"/>
      <c r="F920"/>
      <c r="G920"/>
      <c r="H920"/>
      <c r="I920"/>
      <c r="J920"/>
      <c r="K920"/>
      <c r="L920"/>
      <c r="M920"/>
      <c r="N920"/>
      <c r="O920"/>
      <c r="P920"/>
      <c r="Q920"/>
      <c r="R920"/>
      <c r="S920"/>
    </row>
    <row r="921" spans="1:19" x14ac:dyDescent="0.25">
      <c r="A921"/>
      <c r="B921"/>
      <c r="C921"/>
      <c r="D921"/>
      <c r="E921"/>
      <c r="F921"/>
      <c r="G921"/>
      <c r="H921"/>
      <c r="I921"/>
      <c r="J921"/>
      <c r="K921"/>
      <c r="L921"/>
      <c r="M921"/>
      <c r="N921"/>
      <c r="O921"/>
      <c r="P921"/>
      <c r="Q921"/>
      <c r="R921"/>
      <c r="S921"/>
    </row>
    <row r="922" spans="1:19" x14ac:dyDescent="0.25">
      <c r="A922"/>
      <c r="B922"/>
      <c r="C922"/>
      <c r="D922"/>
      <c r="E922"/>
      <c r="F922"/>
      <c r="G922"/>
      <c r="H922"/>
      <c r="I922"/>
      <c r="J922"/>
      <c r="K922"/>
      <c r="L922"/>
      <c r="M922"/>
      <c r="N922"/>
      <c r="O922"/>
      <c r="P922"/>
      <c r="Q922"/>
      <c r="R922"/>
      <c r="S922"/>
    </row>
    <row r="923" spans="1:19" x14ac:dyDescent="0.25">
      <c r="A923"/>
      <c r="B923"/>
      <c r="C923"/>
      <c r="D923"/>
      <c r="E923"/>
      <c r="F923"/>
      <c r="G923"/>
      <c r="H923"/>
      <c r="I923"/>
      <c r="J923"/>
      <c r="K923"/>
      <c r="L923"/>
      <c r="M923"/>
      <c r="N923"/>
      <c r="O923"/>
      <c r="P923"/>
      <c r="Q923"/>
      <c r="R923"/>
      <c r="S923"/>
    </row>
    <row r="924" spans="1:19" x14ac:dyDescent="0.25">
      <c r="A924"/>
      <c r="B924"/>
      <c r="C924"/>
      <c r="D924"/>
      <c r="E924"/>
      <c r="F924"/>
      <c r="G924"/>
      <c r="H924"/>
      <c r="I924"/>
      <c r="J924"/>
      <c r="K924"/>
      <c r="L924"/>
      <c r="M924"/>
      <c r="N924"/>
      <c r="O924"/>
      <c r="P924"/>
      <c r="Q924"/>
      <c r="R924"/>
      <c r="S924"/>
    </row>
    <row r="925" spans="1:19" x14ac:dyDescent="0.25">
      <c r="A925"/>
      <c r="B925"/>
      <c r="C925"/>
      <c r="D925"/>
      <c r="E925"/>
      <c r="F925"/>
      <c r="G925"/>
      <c r="H925"/>
      <c r="I925"/>
      <c r="J925"/>
      <c r="K925"/>
      <c r="L925"/>
      <c r="M925"/>
      <c r="N925"/>
      <c r="O925"/>
      <c r="P925"/>
      <c r="Q925"/>
      <c r="R925"/>
      <c r="S925"/>
    </row>
    <row r="926" spans="1:19" x14ac:dyDescent="0.25">
      <c r="A926"/>
      <c r="B926"/>
      <c r="C926"/>
      <c r="D926"/>
      <c r="E926"/>
      <c r="F926"/>
      <c r="G926"/>
      <c r="H926"/>
      <c r="I926"/>
      <c r="J926"/>
      <c r="K926"/>
      <c r="L926"/>
      <c r="M926"/>
      <c r="N926"/>
      <c r="O926"/>
      <c r="P926"/>
      <c r="Q926"/>
      <c r="R926"/>
      <c r="S926"/>
    </row>
    <row r="927" spans="1:19" x14ac:dyDescent="0.25">
      <c r="A927"/>
      <c r="B927"/>
      <c r="C927"/>
      <c r="D927"/>
      <c r="E927"/>
      <c r="F927"/>
      <c r="G927"/>
      <c r="H927"/>
      <c r="I927"/>
      <c r="J927"/>
      <c r="K927"/>
      <c r="L927"/>
      <c r="M927"/>
      <c r="N927"/>
      <c r="O927"/>
      <c r="P927"/>
      <c r="Q927"/>
      <c r="R927"/>
      <c r="S927"/>
    </row>
    <row r="928" spans="1:19" x14ac:dyDescent="0.25">
      <c r="A928"/>
      <c r="B928"/>
      <c r="C928"/>
      <c r="D928"/>
      <c r="E928"/>
      <c r="F928"/>
      <c r="G928"/>
      <c r="H928"/>
      <c r="I928"/>
      <c r="J928"/>
      <c r="K928"/>
      <c r="L928"/>
      <c r="M928"/>
      <c r="N928"/>
      <c r="O928"/>
      <c r="P928"/>
      <c r="Q928"/>
      <c r="R928"/>
      <c r="S928"/>
    </row>
    <row r="929" spans="1:19" x14ac:dyDescent="0.25">
      <c r="A929"/>
      <c r="B929"/>
      <c r="C929"/>
      <c r="D929"/>
      <c r="E929"/>
      <c r="F929"/>
      <c r="G929"/>
      <c r="H929"/>
      <c r="I929"/>
      <c r="J929"/>
      <c r="K929"/>
      <c r="L929"/>
      <c r="M929"/>
      <c r="N929"/>
      <c r="O929"/>
      <c r="P929"/>
      <c r="Q929"/>
      <c r="R929"/>
      <c r="S929"/>
    </row>
    <row r="930" spans="1:19" x14ac:dyDescent="0.25">
      <c r="A930"/>
      <c r="B930"/>
      <c r="C930"/>
      <c r="D930"/>
      <c r="E930"/>
      <c r="F930"/>
      <c r="G930"/>
      <c r="H930"/>
      <c r="I930"/>
      <c r="J930"/>
      <c r="K930"/>
      <c r="L930"/>
      <c r="M930"/>
      <c r="N930"/>
      <c r="O930"/>
      <c r="P930"/>
      <c r="Q930"/>
      <c r="R930"/>
      <c r="S930"/>
    </row>
    <row r="931" spans="1:19" x14ac:dyDescent="0.25">
      <c r="A931"/>
      <c r="B931"/>
      <c r="C931"/>
      <c r="D931"/>
      <c r="E931"/>
      <c r="F931"/>
      <c r="G931"/>
      <c r="H931"/>
      <c r="I931"/>
      <c r="J931"/>
      <c r="K931"/>
      <c r="L931"/>
      <c r="M931"/>
      <c r="N931"/>
      <c r="O931"/>
      <c r="P931"/>
      <c r="Q931"/>
      <c r="R931"/>
      <c r="S931"/>
    </row>
    <row r="932" spans="1:19" x14ac:dyDescent="0.25">
      <c r="A932"/>
      <c r="B932"/>
      <c r="C932"/>
      <c r="D932"/>
      <c r="E932"/>
      <c r="F932"/>
      <c r="G932"/>
      <c r="H932"/>
      <c r="I932"/>
      <c r="J932"/>
      <c r="K932"/>
      <c r="L932"/>
      <c r="M932"/>
      <c r="N932"/>
      <c r="O932"/>
      <c r="P932"/>
      <c r="Q932"/>
      <c r="R932"/>
      <c r="S932"/>
    </row>
    <row r="933" spans="1:19" x14ac:dyDescent="0.25">
      <c r="A933"/>
      <c r="B933"/>
      <c r="C933"/>
      <c r="D933"/>
      <c r="E933"/>
      <c r="F933"/>
      <c r="G933"/>
      <c r="H933"/>
      <c r="I933"/>
      <c r="J933"/>
      <c r="K933"/>
      <c r="L933"/>
      <c r="M933"/>
      <c r="N933"/>
      <c r="O933"/>
      <c r="P933"/>
      <c r="Q933"/>
      <c r="R933"/>
      <c r="S933"/>
    </row>
    <row r="934" spans="1:19" x14ac:dyDescent="0.25">
      <c r="A934"/>
      <c r="B934"/>
      <c r="C934"/>
      <c r="D934"/>
      <c r="E934"/>
      <c r="F934"/>
      <c r="G934"/>
      <c r="H934"/>
      <c r="I934"/>
      <c r="J934"/>
      <c r="K934"/>
      <c r="L934"/>
      <c r="M934"/>
      <c r="N934"/>
      <c r="O934"/>
      <c r="P934"/>
      <c r="Q934"/>
      <c r="R934"/>
      <c r="S934"/>
    </row>
    <row r="935" spans="1:19" x14ac:dyDescent="0.25">
      <c r="A935"/>
      <c r="B935"/>
      <c r="C935"/>
      <c r="D935"/>
      <c r="E935"/>
      <c r="F935"/>
      <c r="G935"/>
      <c r="H935"/>
      <c r="I935"/>
      <c r="J935"/>
      <c r="K935"/>
      <c r="L935"/>
      <c r="M935"/>
      <c r="N935"/>
      <c r="O935"/>
      <c r="P935"/>
      <c r="Q935"/>
      <c r="R935"/>
      <c r="S935"/>
    </row>
    <row r="936" spans="1:19" x14ac:dyDescent="0.25">
      <c r="A936"/>
      <c r="B936"/>
      <c r="C936"/>
      <c r="D936"/>
      <c r="E936"/>
      <c r="F936"/>
      <c r="G936"/>
      <c r="H936"/>
      <c r="I936"/>
      <c r="J936"/>
      <c r="K936"/>
      <c r="L936"/>
      <c r="M936"/>
      <c r="N936"/>
      <c r="O936"/>
      <c r="P936"/>
      <c r="Q936"/>
      <c r="R936"/>
      <c r="S936"/>
    </row>
    <row r="937" spans="1:19" x14ac:dyDescent="0.25">
      <c r="A937"/>
      <c r="B937"/>
      <c r="C937"/>
      <c r="D937"/>
      <c r="E937"/>
      <c r="F937"/>
      <c r="G937"/>
      <c r="H937"/>
      <c r="I937"/>
      <c r="J937"/>
      <c r="K937"/>
      <c r="L937"/>
      <c r="M937"/>
      <c r="N937"/>
      <c r="O937"/>
      <c r="P937"/>
      <c r="Q937"/>
      <c r="R937"/>
      <c r="S937"/>
    </row>
    <row r="938" spans="1:19" x14ac:dyDescent="0.25">
      <c r="A938"/>
      <c r="B938"/>
      <c r="C938"/>
      <c r="D938"/>
      <c r="E938"/>
      <c r="F938"/>
      <c r="G938"/>
      <c r="H938"/>
      <c r="I938"/>
      <c r="J938"/>
      <c r="K938"/>
      <c r="L938"/>
      <c r="M938"/>
      <c r="N938"/>
      <c r="O938"/>
      <c r="P938"/>
      <c r="Q938"/>
      <c r="R938"/>
      <c r="S938"/>
    </row>
    <row r="939" spans="1:19" x14ac:dyDescent="0.25">
      <c r="A939"/>
      <c r="B939"/>
      <c r="C939"/>
      <c r="D939"/>
      <c r="E939"/>
      <c r="F939"/>
      <c r="G939"/>
      <c r="H939"/>
      <c r="I939"/>
      <c r="J939"/>
      <c r="K939"/>
      <c r="L939"/>
      <c r="M939"/>
      <c r="N939"/>
      <c r="O939"/>
      <c r="P939"/>
      <c r="Q939"/>
      <c r="R939"/>
      <c r="S939"/>
    </row>
    <row r="940" spans="1:19" x14ac:dyDescent="0.25">
      <c r="A940"/>
      <c r="B940"/>
      <c r="C940"/>
      <c r="D940"/>
      <c r="E940"/>
      <c r="F940"/>
      <c r="G940"/>
      <c r="H940"/>
      <c r="I940"/>
      <c r="J940"/>
      <c r="K940"/>
      <c r="L940"/>
      <c r="M940"/>
      <c r="N940"/>
      <c r="O940"/>
      <c r="P940"/>
      <c r="Q940"/>
      <c r="R940"/>
      <c r="S940"/>
    </row>
    <row r="941" spans="1:19" x14ac:dyDescent="0.25">
      <c r="A941"/>
      <c r="B941"/>
      <c r="C941"/>
      <c r="D941"/>
      <c r="E941"/>
      <c r="F941"/>
      <c r="G941"/>
      <c r="H941"/>
      <c r="I941"/>
      <c r="J941"/>
      <c r="K941"/>
      <c r="L941"/>
      <c r="M941"/>
      <c r="N941"/>
      <c r="O941"/>
      <c r="P941"/>
      <c r="Q941"/>
      <c r="R941"/>
      <c r="S941"/>
    </row>
    <row r="942" spans="1:19" x14ac:dyDescent="0.25">
      <c r="A942"/>
      <c r="B942"/>
      <c r="C942"/>
      <c r="D942"/>
      <c r="E942"/>
      <c r="F942"/>
      <c r="G942"/>
      <c r="H942"/>
      <c r="I942"/>
      <c r="J942"/>
      <c r="K942"/>
      <c r="L942"/>
      <c r="M942"/>
      <c r="N942"/>
      <c r="O942"/>
      <c r="P942"/>
      <c r="Q942"/>
      <c r="R942"/>
      <c r="S942"/>
    </row>
    <row r="943" spans="1:19" x14ac:dyDescent="0.25">
      <c r="A943"/>
      <c r="B943"/>
      <c r="C943"/>
      <c r="D943"/>
      <c r="E943"/>
      <c r="F943"/>
      <c r="G943"/>
      <c r="H943"/>
      <c r="I943"/>
      <c r="J943"/>
      <c r="K943"/>
      <c r="L943"/>
      <c r="M943"/>
      <c r="N943"/>
      <c r="O943"/>
      <c r="P943"/>
      <c r="Q943"/>
      <c r="R943"/>
      <c r="S943"/>
    </row>
    <row r="944" spans="1:19" x14ac:dyDescent="0.25">
      <c r="A944"/>
      <c r="B944"/>
      <c r="C944"/>
      <c r="D944"/>
      <c r="E944"/>
      <c r="F944"/>
      <c r="G944"/>
      <c r="H944"/>
      <c r="I944"/>
      <c r="J944"/>
      <c r="K944"/>
      <c r="L944"/>
      <c r="M944"/>
      <c r="N944"/>
      <c r="O944"/>
      <c r="P944"/>
      <c r="Q944"/>
      <c r="R944"/>
      <c r="S944"/>
    </row>
    <row r="945" spans="1:19" x14ac:dyDescent="0.25">
      <c r="A945"/>
      <c r="B945"/>
      <c r="C945"/>
      <c r="D945"/>
      <c r="E945"/>
      <c r="F945"/>
      <c r="G945"/>
      <c r="H945"/>
      <c r="I945"/>
      <c r="J945"/>
      <c r="K945"/>
      <c r="L945"/>
      <c r="M945"/>
      <c r="N945"/>
      <c r="O945"/>
      <c r="P945"/>
      <c r="Q945"/>
      <c r="R945"/>
      <c r="S945"/>
    </row>
    <row r="946" spans="1:19" x14ac:dyDescent="0.25">
      <c r="A946"/>
      <c r="B946"/>
      <c r="C946"/>
      <c r="D946"/>
      <c r="E946"/>
      <c r="F946"/>
      <c r="G946"/>
      <c r="H946"/>
      <c r="I946"/>
      <c r="J946"/>
      <c r="K946"/>
      <c r="L946"/>
      <c r="M946"/>
      <c r="N946"/>
      <c r="O946"/>
      <c r="P946"/>
      <c r="Q946"/>
      <c r="R946"/>
      <c r="S946"/>
    </row>
    <row r="947" spans="1:19" x14ac:dyDescent="0.25">
      <c r="A947"/>
      <c r="B947"/>
      <c r="C947"/>
      <c r="D947"/>
      <c r="E947"/>
      <c r="F947"/>
      <c r="G947"/>
      <c r="H947"/>
      <c r="I947"/>
      <c r="J947"/>
      <c r="K947"/>
      <c r="L947"/>
      <c r="M947"/>
      <c r="N947"/>
      <c r="O947"/>
      <c r="P947"/>
      <c r="Q947"/>
      <c r="R947"/>
      <c r="S947"/>
    </row>
    <row r="948" spans="1:19" x14ac:dyDescent="0.25">
      <c r="A948"/>
      <c r="B948"/>
      <c r="C948"/>
      <c r="D948"/>
      <c r="E948"/>
      <c r="F948"/>
      <c r="G948"/>
      <c r="H948"/>
      <c r="I948"/>
      <c r="J948"/>
      <c r="K948"/>
      <c r="L948"/>
      <c r="M948"/>
      <c r="N948"/>
      <c r="O948"/>
      <c r="P948"/>
      <c r="Q948"/>
      <c r="R948"/>
      <c r="S948"/>
    </row>
    <row r="949" spans="1:19" x14ac:dyDescent="0.25">
      <c r="A949"/>
      <c r="B949"/>
      <c r="C949"/>
      <c r="D949"/>
      <c r="E949"/>
      <c r="F949"/>
      <c r="G949"/>
      <c r="H949"/>
      <c r="I949"/>
      <c r="J949"/>
      <c r="K949"/>
      <c r="L949"/>
      <c r="M949"/>
      <c r="N949"/>
      <c r="O949"/>
      <c r="P949"/>
      <c r="Q949"/>
      <c r="R949"/>
      <c r="S949"/>
    </row>
    <row r="950" spans="1:19" x14ac:dyDescent="0.25">
      <c r="A950"/>
      <c r="B950"/>
      <c r="C950"/>
      <c r="D950"/>
      <c r="E950"/>
      <c r="F950"/>
      <c r="G950"/>
      <c r="H950"/>
      <c r="I950"/>
      <c r="J950"/>
      <c r="K950"/>
      <c r="L950"/>
      <c r="M950"/>
      <c r="N950"/>
      <c r="O950"/>
      <c r="P950"/>
      <c r="Q950"/>
      <c r="R950"/>
      <c r="S950"/>
    </row>
    <row r="951" spans="1:19" x14ac:dyDescent="0.25">
      <c r="A951"/>
      <c r="B951"/>
      <c r="C951"/>
      <c r="D951"/>
      <c r="E951"/>
      <c r="F951"/>
      <c r="G951"/>
      <c r="H951"/>
      <c r="I951"/>
      <c r="J951"/>
      <c r="K951"/>
      <c r="L951"/>
      <c r="M951"/>
      <c r="N951"/>
      <c r="O951"/>
      <c r="P951"/>
      <c r="Q951"/>
      <c r="R951"/>
      <c r="S951"/>
    </row>
    <row r="952" spans="1:19" x14ac:dyDescent="0.25">
      <c r="A952"/>
      <c r="B952"/>
      <c r="C952"/>
      <c r="D952"/>
      <c r="E952"/>
      <c r="F952"/>
      <c r="G952"/>
      <c r="H952"/>
      <c r="I952"/>
      <c r="J952"/>
      <c r="K952"/>
      <c r="L952"/>
      <c r="M952"/>
      <c r="N952"/>
      <c r="O952"/>
      <c r="P952"/>
      <c r="Q952"/>
      <c r="R952"/>
      <c r="S952"/>
    </row>
    <row r="953" spans="1:19" x14ac:dyDescent="0.25">
      <c r="A953"/>
      <c r="B953"/>
      <c r="C953"/>
      <c r="D953"/>
      <c r="E953"/>
      <c r="F953"/>
      <c r="G953"/>
      <c r="H953"/>
      <c r="I953"/>
      <c r="J953"/>
      <c r="K953"/>
      <c r="L953"/>
      <c r="M953"/>
      <c r="N953"/>
      <c r="O953"/>
      <c r="P953"/>
      <c r="Q953"/>
      <c r="R953"/>
      <c r="S953"/>
    </row>
    <row r="954" spans="1:19" x14ac:dyDescent="0.25">
      <c r="A954"/>
      <c r="B954"/>
      <c r="C954"/>
      <c r="D954"/>
      <c r="E954"/>
      <c r="F954"/>
      <c r="G954"/>
      <c r="H954"/>
      <c r="I954"/>
      <c r="J954"/>
      <c r="K954"/>
      <c r="L954"/>
      <c r="M954"/>
      <c r="N954"/>
      <c r="O954"/>
      <c r="P954"/>
      <c r="Q954"/>
      <c r="R954"/>
      <c r="S954"/>
    </row>
    <row r="955" spans="1:19" x14ac:dyDescent="0.25">
      <c r="A955"/>
      <c r="B955"/>
      <c r="C955"/>
      <c r="D955"/>
      <c r="E955"/>
      <c r="F955"/>
      <c r="G955"/>
      <c r="H955"/>
      <c r="I955"/>
      <c r="J955"/>
      <c r="K955"/>
      <c r="L955"/>
      <c r="M955"/>
      <c r="N955"/>
      <c r="O955"/>
      <c r="P955"/>
      <c r="Q955"/>
      <c r="R955"/>
      <c r="S955"/>
    </row>
    <row r="956" spans="1:19" x14ac:dyDescent="0.25">
      <c r="A956"/>
      <c r="B956"/>
      <c r="C956"/>
      <c r="D956"/>
      <c r="E956"/>
      <c r="F956"/>
      <c r="G956"/>
      <c r="H956"/>
      <c r="I956"/>
      <c r="J956"/>
      <c r="K956"/>
      <c r="L956"/>
      <c r="M956"/>
      <c r="N956"/>
      <c r="O956"/>
      <c r="P956"/>
      <c r="Q956"/>
      <c r="R956"/>
      <c r="S956"/>
    </row>
    <row r="957" spans="1:19" x14ac:dyDescent="0.25">
      <c r="A957"/>
      <c r="B957"/>
      <c r="C957"/>
      <c r="D957"/>
      <c r="E957"/>
      <c r="F957"/>
      <c r="G957"/>
      <c r="H957"/>
      <c r="I957"/>
      <c r="J957"/>
      <c r="K957"/>
      <c r="L957"/>
      <c r="M957"/>
      <c r="N957"/>
      <c r="O957"/>
      <c r="P957"/>
      <c r="Q957"/>
      <c r="R957"/>
      <c r="S957"/>
    </row>
    <row r="958" spans="1:19" x14ac:dyDescent="0.25">
      <c r="A958"/>
      <c r="B958"/>
      <c r="C958"/>
      <c r="D958"/>
      <c r="E958"/>
      <c r="F958"/>
      <c r="G958"/>
      <c r="H958"/>
      <c r="I958"/>
      <c r="J958"/>
      <c r="K958"/>
      <c r="L958"/>
      <c r="M958"/>
      <c r="N958"/>
      <c r="O958"/>
      <c r="P958"/>
      <c r="Q958"/>
      <c r="R958"/>
      <c r="S958"/>
    </row>
    <row r="959" spans="1:19" x14ac:dyDescent="0.25">
      <c r="A959"/>
      <c r="B959"/>
      <c r="C959"/>
      <c r="D959"/>
      <c r="E959"/>
      <c r="F959"/>
      <c r="G959"/>
      <c r="H959"/>
      <c r="I959"/>
      <c r="J959"/>
      <c r="K959"/>
      <c r="L959"/>
      <c r="M959"/>
      <c r="N959"/>
      <c r="O959"/>
      <c r="P959"/>
      <c r="Q959"/>
      <c r="R959"/>
      <c r="S959"/>
    </row>
    <row r="960" spans="1:19" x14ac:dyDescent="0.25">
      <c r="A960"/>
      <c r="B960"/>
      <c r="C960"/>
      <c r="D960"/>
      <c r="E960"/>
      <c r="F960"/>
      <c r="G960"/>
      <c r="H960"/>
      <c r="I960"/>
      <c r="J960"/>
      <c r="K960"/>
      <c r="L960"/>
      <c r="M960"/>
      <c r="N960"/>
      <c r="O960"/>
      <c r="P960"/>
      <c r="Q960"/>
      <c r="R960"/>
      <c r="S960"/>
    </row>
    <row r="961" spans="1:19" x14ac:dyDescent="0.25">
      <c r="A961"/>
      <c r="B961"/>
      <c r="C961"/>
      <c r="D961"/>
      <c r="E961"/>
      <c r="F961"/>
      <c r="G961"/>
      <c r="H961"/>
      <c r="I961"/>
      <c r="J961"/>
      <c r="K961"/>
      <c r="L961"/>
      <c r="M961"/>
      <c r="N961"/>
      <c r="O961"/>
      <c r="P961"/>
      <c r="Q961"/>
      <c r="R961"/>
      <c r="S961"/>
    </row>
    <row r="962" spans="1:19" x14ac:dyDescent="0.25">
      <c r="A962"/>
      <c r="B962"/>
      <c r="C962"/>
      <c r="D962"/>
      <c r="E962"/>
      <c r="F962"/>
      <c r="G962"/>
      <c r="H962"/>
      <c r="I962"/>
      <c r="J962"/>
      <c r="K962"/>
      <c r="L962"/>
      <c r="M962"/>
      <c r="N962"/>
      <c r="O962"/>
      <c r="P962"/>
      <c r="Q962"/>
      <c r="R962"/>
      <c r="S962"/>
    </row>
    <row r="963" spans="1:19" x14ac:dyDescent="0.25">
      <c r="A963"/>
      <c r="B963"/>
      <c r="C963"/>
      <c r="D963"/>
      <c r="E963"/>
      <c r="F963"/>
      <c r="G963"/>
      <c r="H963"/>
      <c r="I963"/>
      <c r="J963"/>
      <c r="K963"/>
      <c r="L963"/>
      <c r="M963"/>
      <c r="N963"/>
      <c r="O963"/>
      <c r="P963"/>
      <c r="Q963"/>
      <c r="R963"/>
      <c r="S963"/>
    </row>
    <row r="964" spans="1:19" x14ac:dyDescent="0.25">
      <c r="A964"/>
      <c r="B964"/>
      <c r="C964"/>
      <c r="D964"/>
      <c r="E964"/>
      <c r="F964"/>
      <c r="G964"/>
      <c r="H964"/>
      <c r="I964"/>
      <c r="J964"/>
      <c r="K964"/>
      <c r="L964"/>
      <c r="M964"/>
      <c r="N964"/>
      <c r="O964"/>
      <c r="P964"/>
      <c r="Q964"/>
      <c r="R964"/>
      <c r="S964"/>
    </row>
    <row r="965" spans="1:19" x14ac:dyDescent="0.25">
      <c r="A965"/>
      <c r="B965"/>
      <c r="C965"/>
      <c r="D965"/>
      <c r="E965"/>
      <c r="F965"/>
      <c r="G965"/>
      <c r="H965"/>
      <c r="I965"/>
      <c r="J965"/>
      <c r="K965"/>
      <c r="L965"/>
      <c r="M965"/>
      <c r="N965"/>
      <c r="O965"/>
      <c r="P965"/>
      <c r="Q965"/>
      <c r="R965"/>
      <c r="S965"/>
    </row>
    <row r="966" spans="1:19" x14ac:dyDescent="0.25">
      <c r="A966"/>
      <c r="B966"/>
      <c r="C966"/>
      <c r="D966"/>
      <c r="E966"/>
      <c r="F966"/>
      <c r="G966"/>
      <c r="H966"/>
      <c r="I966"/>
      <c r="J966"/>
      <c r="K966"/>
      <c r="L966"/>
      <c r="M966"/>
      <c r="N966"/>
      <c r="O966"/>
      <c r="P966"/>
      <c r="Q966"/>
      <c r="R966"/>
      <c r="S966"/>
    </row>
    <row r="967" spans="1:19" x14ac:dyDescent="0.25">
      <c r="A967"/>
      <c r="B967"/>
      <c r="C967"/>
      <c r="D967"/>
      <c r="E967"/>
      <c r="F967"/>
      <c r="G967"/>
      <c r="H967"/>
      <c r="I967"/>
      <c r="J967"/>
      <c r="K967"/>
      <c r="L967"/>
      <c r="M967"/>
      <c r="N967"/>
      <c r="O967"/>
      <c r="P967"/>
      <c r="Q967"/>
      <c r="R967"/>
      <c r="S967"/>
    </row>
    <row r="968" spans="1:19" x14ac:dyDescent="0.25">
      <c r="A968"/>
      <c r="B968"/>
      <c r="C968"/>
      <c r="D968"/>
      <c r="E968"/>
      <c r="F968"/>
      <c r="G968"/>
      <c r="H968"/>
      <c r="I968"/>
      <c r="J968"/>
      <c r="K968"/>
      <c r="L968"/>
      <c r="M968"/>
      <c r="N968"/>
      <c r="O968"/>
      <c r="P968"/>
      <c r="Q968"/>
      <c r="R968"/>
      <c r="S968"/>
    </row>
    <row r="969" spans="1:19" x14ac:dyDescent="0.25">
      <c r="A969"/>
      <c r="B969"/>
      <c r="C969"/>
      <c r="D969"/>
      <c r="E969"/>
      <c r="F969"/>
      <c r="G969"/>
      <c r="H969"/>
      <c r="I969"/>
      <c r="J969"/>
      <c r="K969"/>
      <c r="L969"/>
      <c r="M969"/>
      <c r="N969"/>
      <c r="O969"/>
      <c r="P969"/>
      <c r="Q969"/>
      <c r="R969"/>
      <c r="S969"/>
    </row>
    <row r="970" spans="1:19" x14ac:dyDescent="0.25">
      <c r="A970"/>
      <c r="B970"/>
      <c r="C970"/>
      <c r="D970"/>
      <c r="E970"/>
      <c r="F970"/>
      <c r="G970"/>
      <c r="H970"/>
      <c r="I970"/>
      <c r="J970"/>
      <c r="K970"/>
      <c r="L970"/>
      <c r="M970"/>
      <c r="N970"/>
      <c r="O970"/>
      <c r="P970"/>
      <c r="Q970"/>
      <c r="R970"/>
      <c r="S970"/>
    </row>
    <row r="971" spans="1:19" x14ac:dyDescent="0.25">
      <c r="A971"/>
      <c r="B971"/>
      <c r="C971"/>
      <c r="D971"/>
      <c r="E971"/>
      <c r="F971"/>
      <c r="G971"/>
      <c r="H971"/>
      <c r="I971"/>
      <c r="J971"/>
      <c r="K971"/>
      <c r="L971"/>
      <c r="M971"/>
      <c r="N971"/>
      <c r="O971"/>
      <c r="P971"/>
      <c r="Q971"/>
      <c r="R971"/>
      <c r="S971"/>
    </row>
    <row r="972" spans="1:19" x14ac:dyDescent="0.25">
      <c r="A972"/>
      <c r="B972"/>
      <c r="C972"/>
      <c r="D972"/>
      <c r="E972"/>
      <c r="F972"/>
      <c r="G972"/>
      <c r="H972"/>
      <c r="I972"/>
      <c r="J972"/>
      <c r="K972"/>
      <c r="L972"/>
      <c r="M972"/>
      <c r="N972"/>
      <c r="O972"/>
      <c r="P972"/>
      <c r="Q972"/>
      <c r="R972"/>
      <c r="S972"/>
    </row>
    <row r="973" spans="1:19" x14ac:dyDescent="0.25">
      <c r="A973"/>
      <c r="B973"/>
      <c r="C973"/>
      <c r="D973"/>
      <c r="E973"/>
      <c r="F973"/>
      <c r="G973"/>
      <c r="H973"/>
      <c r="I973"/>
      <c r="J973"/>
      <c r="K973"/>
      <c r="L973"/>
      <c r="M973"/>
      <c r="N973"/>
      <c r="O973"/>
      <c r="P973"/>
      <c r="Q973"/>
      <c r="R973"/>
      <c r="S973"/>
    </row>
    <row r="974" spans="1:19" x14ac:dyDescent="0.25">
      <c r="A974"/>
      <c r="B974"/>
      <c r="C974"/>
      <c r="D974"/>
      <c r="E974"/>
      <c r="F974"/>
      <c r="G974"/>
      <c r="H974"/>
      <c r="I974"/>
      <c r="J974"/>
      <c r="K974"/>
      <c r="L974"/>
      <c r="M974"/>
      <c r="N974"/>
      <c r="O974"/>
      <c r="P974"/>
      <c r="Q974"/>
      <c r="R974"/>
      <c r="S974"/>
    </row>
    <row r="975" spans="1:19" x14ac:dyDescent="0.25">
      <c r="A975"/>
      <c r="B975"/>
      <c r="C975"/>
      <c r="D975"/>
      <c r="E975"/>
      <c r="F975"/>
      <c r="G975"/>
      <c r="H975"/>
      <c r="I975"/>
      <c r="J975"/>
      <c r="K975"/>
      <c r="L975"/>
      <c r="M975"/>
      <c r="N975"/>
      <c r="O975"/>
      <c r="P975"/>
      <c r="Q975"/>
      <c r="R975"/>
      <c r="S975"/>
    </row>
    <row r="976" spans="1:19" x14ac:dyDescent="0.25">
      <c r="A976"/>
      <c r="B976"/>
      <c r="C976"/>
      <c r="D976"/>
      <c r="E976"/>
      <c r="F976"/>
      <c r="G976"/>
      <c r="H976"/>
      <c r="I976"/>
      <c r="J976"/>
      <c r="K976"/>
      <c r="L976"/>
      <c r="M976"/>
      <c r="N976"/>
      <c r="O976"/>
      <c r="P976"/>
      <c r="Q976"/>
      <c r="R976"/>
      <c r="S976"/>
    </row>
    <row r="977" spans="1:19" x14ac:dyDescent="0.25">
      <c r="A977"/>
      <c r="B977"/>
      <c r="C977"/>
      <c r="D977"/>
      <c r="E977"/>
      <c r="F977"/>
      <c r="G977"/>
      <c r="H977"/>
      <c r="I977"/>
      <c r="J977"/>
      <c r="K977"/>
      <c r="L977"/>
      <c r="M977"/>
      <c r="N977"/>
      <c r="O977"/>
      <c r="P977"/>
      <c r="Q977"/>
      <c r="R977"/>
      <c r="S977"/>
    </row>
    <row r="978" spans="1:19" x14ac:dyDescent="0.25">
      <c r="A978"/>
      <c r="B978"/>
      <c r="C978"/>
      <c r="D978"/>
      <c r="E978"/>
      <c r="F978"/>
      <c r="G978"/>
      <c r="H978"/>
      <c r="I978"/>
      <c r="J978"/>
      <c r="K978"/>
      <c r="L978"/>
      <c r="M978"/>
      <c r="N978"/>
      <c r="O978"/>
      <c r="P978"/>
      <c r="Q978"/>
      <c r="R978"/>
      <c r="S978"/>
    </row>
    <row r="979" spans="1:19" x14ac:dyDescent="0.25">
      <c r="A979"/>
      <c r="B979"/>
      <c r="C979"/>
      <c r="D979"/>
      <c r="E979"/>
      <c r="F979"/>
      <c r="G979"/>
      <c r="H979"/>
      <c r="I979"/>
      <c r="J979"/>
      <c r="K979"/>
      <c r="L979"/>
      <c r="M979"/>
      <c r="N979"/>
      <c r="O979"/>
      <c r="P979"/>
      <c r="Q979"/>
      <c r="R979"/>
      <c r="S979"/>
    </row>
    <row r="980" spans="1:19" x14ac:dyDescent="0.25">
      <c r="A980"/>
      <c r="B980"/>
      <c r="C980"/>
      <c r="D980"/>
      <c r="E980"/>
      <c r="F980"/>
      <c r="G980"/>
      <c r="H980"/>
      <c r="I980"/>
      <c r="J980"/>
      <c r="K980"/>
      <c r="L980"/>
      <c r="M980"/>
      <c r="N980"/>
      <c r="O980"/>
      <c r="P980"/>
      <c r="Q980"/>
      <c r="R980"/>
      <c r="S980"/>
    </row>
    <row r="981" spans="1:19" x14ac:dyDescent="0.25">
      <c r="A981"/>
      <c r="B981"/>
      <c r="C981"/>
      <c r="D981"/>
      <c r="E981"/>
      <c r="F981"/>
      <c r="G981"/>
      <c r="H981"/>
      <c r="I981"/>
      <c r="J981"/>
      <c r="K981"/>
      <c r="L981"/>
      <c r="M981"/>
      <c r="N981"/>
      <c r="O981"/>
      <c r="P981"/>
      <c r="Q981"/>
      <c r="R981"/>
      <c r="S981"/>
    </row>
    <row r="982" spans="1:19" x14ac:dyDescent="0.25">
      <c r="A982"/>
      <c r="B982"/>
      <c r="C982"/>
      <c r="D982"/>
      <c r="E982"/>
      <c r="F982"/>
      <c r="G982"/>
      <c r="H982"/>
      <c r="I982"/>
      <c r="J982"/>
      <c r="K982"/>
      <c r="L982"/>
      <c r="M982"/>
      <c r="N982"/>
      <c r="O982"/>
      <c r="P982"/>
      <c r="Q982"/>
      <c r="R982"/>
      <c r="S982"/>
    </row>
    <row r="983" spans="1:19" x14ac:dyDescent="0.25">
      <c r="A983"/>
      <c r="B983"/>
      <c r="C983"/>
      <c r="D983"/>
      <c r="E983"/>
      <c r="F983"/>
      <c r="G983"/>
      <c r="H983"/>
      <c r="I983"/>
      <c r="J983"/>
      <c r="K983"/>
      <c r="L983"/>
      <c r="M983"/>
      <c r="N983"/>
      <c r="O983"/>
      <c r="P983"/>
      <c r="Q983"/>
      <c r="R983"/>
      <c r="S983"/>
    </row>
    <row r="984" spans="1:19" x14ac:dyDescent="0.25">
      <c r="A984"/>
      <c r="B984"/>
      <c r="C984"/>
      <c r="D984"/>
      <c r="E984"/>
      <c r="F984"/>
      <c r="G984"/>
      <c r="H984"/>
      <c r="I984"/>
      <c r="J984"/>
      <c r="K984"/>
      <c r="L984"/>
      <c r="M984"/>
      <c r="N984"/>
      <c r="O984"/>
      <c r="P984"/>
      <c r="Q984"/>
      <c r="R984"/>
      <c r="S984"/>
    </row>
    <row r="985" spans="1:19" x14ac:dyDescent="0.25">
      <c r="A985"/>
      <c r="B985"/>
      <c r="C985"/>
      <c r="D985"/>
      <c r="E985"/>
      <c r="F985"/>
      <c r="G985"/>
      <c r="H985"/>
      <c r="I985"/>
      <c r="J985"/>
      <c r="K985"/>
      <c r="L985"/>
      <c r="M985"/>
      <c r="N985"/>
      <c r="O985"/>
      <c r="P985"/>
      <c r="Q985"/>
      <c r="R985"/>
      <c r="S985"/>
    </row>
    <row r="986" spans="1:19" x14ac:dyDescent="0.25">
      <c r="A986"/>
      <c r="B986"/>
      <c r="C986"/>
      <c r="D986"/>
      <c r="E986"/>
      <c r="F986"/>
      <c r="G986"/>
      <c r="H986"/>
      <c r="I986"/>
      <c r="J986"/>
      <c r="K986"/>
      <c r="L986"/>
      <c r="M986"/>
      <c r="N986"/>
      <c r="O986"/>
      <c r="P986"/>
      <c r="Q986"/>
      <c r="R986"/>
      <c r="S986"/>
    </row>
    <row r="987" spans="1:19" x14ac:dyDescent="0.25">
      <c r="A987"/>
      <c r="B987"/>
      <c r="C987"/>
      <c r="D987"/>
      <c r="E987"/>
      <c r="F987"/>
      <c r="G987"/>
      <c r="H987"/>
      <c r="I987"/>
      <c r="J987"/>
      <c r="K987"/>
      <c r="L987"/>
      <c r="M987"/>
      <c r="N987"/>
      <c r="O987"/>
      <c r="P987"/>
      <c r="Q987"/>
      <c r="R987"/>
      <c r="S987"/>
    </row>
    <row r="988" spans="1:19" x14ac:dyDescent="0.25">
      <c r="A988"/>
      <c r="B988"/>
      <c r="C988"/>
      <c r="D988"/>
      <c r="E988"/>
      <c r="F988"/>
      <c r="G988"/>
      <c r="H988"/>
      <c r="I988"/>
      <c r="J988"/>
      <c r="K988"/>
      <c r="L988"/>
      <c r="M988"/>
      <c r="N988"/>
      <c r="O988"/>
      <c r="P988"/>
      <c r="Q988"/>
      <c r="R988"/>
      <c r="S988"/>
    </row>
    <row r="989" spans="1:19" x14ac:dyDescent="0.25">
      <c r="A989"/>
      <c r="B989"/>
      <c r="C989"/>
      <c r="D989"/>
      <c r="E989"/>
      <c r="F989"/>
      <c r="G989"/>
      <c r="H989"/>
      <c r="I989"/>
      <c r="J989"/>
      <c r="K989"/>
      <c r="L989"/>
      <c r="M989"/>
      <c r="N989"/>
      <c r="O989"/>
      <c r="P989"/>
      <c r="Q989"/>
      <c r="R989"/>
      <c r="S989"/>
    </row>
    <row r="990" spans="1:19" x14ac:dyDescent="0.25">
      <c r="A990"/>
      <c r="B990"/>
      <c r="C990"/>
      <c r="D990"/>
      <c r="E990"/>
      <c r="F990"/>
      <c r="G990"/>
      <c r="H990"/>
      <c r="I990"/>
      <c r="J990"/>
      <c r="K990"/>
      <c r="L990"/>
      <c r="M990"/>
      <c r="N990"/>
      <c r="O990"/>
      <c r="P990"/>
      <c r="Q990"/>
      <c r="R990"/>
      <c r="S990"/>
    </row>
    <row r="991" spans="1:19" x14ac:dyDescent="0.25">
      <c r="A991"/>
      <c r="B991"/>
      <c r="C991"/>
      <c r="D991"/>
      <c r="E991"/>
      <c r="F991"/>
      <c r="G991"/>
      <c r="H991"/>
      <c r="I991"/>
      <c r="J991"/>
      <c r="K991"/>
      <c r="L991"/>
      <c r="M991"/>
      <c r="N991"/>
      <c r="O991"/>
      <c r="P991"/>
      <c r="Q991"/>
      <c r="R991"/>
      <c r="S991"/>
    </row>
    <row r="992" spans="1:19" x14ac:dyDescent="0.25">
      <c r="A992"/>
      <c r="B992"/>
      <c r="C992"/>
      <c r="D992"/>
      <c r="E992"/>
      <c r="F992"/>
      <c r="G992"/>
      <c r="H992"/>
      <c r="I992"/>
      <c r="J992"/>
      <c r="K992"/>
      <c r="L992"/>
      <c r="M992"/>
      <c r="N992"/>
      <c r="O992"/>
      <c r="P992"/>
      <c r="Q992"/>
      <c r="R992"/>
      <c r="S992"/>
    </row>
    <row r="993" spans="1:19" x14ac:dyDescent="0.25">
      <c r="A993"/>
      <c r="B993"/>
      <c r="C993"/>
      <c r="D993"/>
      <c r="E993"/>
      <c r="F993"/>
      <c r="G993"/>
      <c r="H993"/>
      <c r="I993"/>
      <c r="J993"/>
      <c r="K993"/>
      <c r="L993"/>
      <c r="M993"/>
      <c r="N993"/>
      <c r="O993"/>
      <c r="P993"/>
      <c r="Q993"/>
      <c r="R993"/>
      <c r="S993"/>
    </row>
    <row r="994" spans="1:19" x14ac:dyDescent="0.25">
      <c r="A994"/>
      <c r="B994"/>
      <c r="C994"/>
      <c r="D994"/>
      <c r="E994"/>
      <c r="F994"/>
      <c r="G994"/>
      <c r="H994"/>
      <c r="I994"/>
      <c r="J994"/>
      <c r="K994"/>
      <c r="L994"/>
      <c r="M994"/>
      <c r="N994"/>
      <c r="O994"/>
      <c r="P994"/>
      <c r="Q994"/>
      <c r="R994"/>
      <c r="S994"/>
    </row>
    <row r="995" spans="1:19" x14ac:dyDescent="0.25">
      <c r="A995"/>
      <c r="B995"/>
      <c r="C995"/>
      <c r="D995"/>
      <c r="E995"/>
      <c r="F995"/>
      <c r="G995"/>
      <c r="H995"/>
      <c r="I995"/>
      <c r="J995"/>
      <c r="K995"/>
      <c r="L995"/>
      <c r="M995"/>
      <c r="N995"/>
      <c r="O995"/>
      <c r="P995"/>
      <c r="Q995"/>
      <c r="R995"/>
      <c r="S995"/>
    </row>
    <row r="996" spans="1:19" x14ac:dyDescent="0.25">
      <c r="A996"/>
      <c r="B996"/>
      <c r="C996"/>
      <c r="D996"/>
      <c r="E996"/>
      <c r="F996"/>
      <c r="G996"/>
      <c r="H996"/>
      <c r="I996"/>
      <c r="J996"/>
      <c r="K996"/>
      <c r="L996"/>
      <c r="M996"/>
      <c r="N996"/>
      <c r="O996"/>
      <c r="P996"/>
      <c r="Q996"/>
      <c r="R996"/>
      <c r="S996"/>
    </row>
    <row r="997" spans="1:19" x14ac:dyDescent="0.25">
      <c r="A997"/>
      <c r="B997"/>
      <c r="C997"/>
      <c r="D997"/>
      <c r="E997"/>
      <c r="F997"/>
      <c r="G997"/>
      <c r="H997"/>
      <c r="I997"/>
      <c r="J997"/>
      <c r="K997"/>
      <c r="L997"/>
      <c r="M997"/>
      <c r="N997"/>
      <c r="O997"/>
      <c r="P997"/>
      <c r="Q997"/>
      <c r="R997"/>
      <c r="S997"/>
    </row>
    <row r="998" spans="1:19" x14ac:dyDescent="0.25">
      <c r="A998"/>
      <c r="B998"/>
      <c r="C998"/>
      <c r="D998"/>
      <c r="E998"/>
      <c r="F998"/>
      <c r="G998"/>
      <c r="H998"/>
      <c r="I998"/>
      <c r="J998"/>
      <c r="K998"/>
      <c r="L998"/>
      <c r="M998"/>
      <c r="N998"/>
      <c r="O998"/>
      <c r="P998"/>
      <c r="Q998"/>
      <c r="R998"/>
      <c r="S998"/>
    </row>
    <row r="999" spans="1:19" x14ac:dyDescent="0.25">
      <c r="A999"/>
      <c r="B999"/>
      <c r="C999"/>
      <c r="D999"/>
      <c r="E999"/>
      <c r="F999"/>
      <c r="G999"/>
      <c r="H999"/>
      <c r="I999"/>
      <c r="J999"/>
      <c r="K999"/>
      <c r="L999"/>
      <c r="M999"/>
      <c r="N999"/>
      <c r="O999"/>
      <c r="P999"/>
      <c r="Q999"/>
      <c r="R999"/>
      <c r="S999"/>
    </row>
    <row r="1000" spans="1:19" x14ac:dyDescent="0.25">
      <c r="A1000"/>
      <c r="B1000"/>
      <c r="C1000"/>
      <c r="D1000"/>
      <c r="E1000"/>
      <c r="F1000"/>
      <c r="G1000"/>
      <c r="H1000"/>
      <c r="I1000"/>
      <c r="J1000"/>
      <c r="K1000"/>
      <c r="L1000"/>
      <c r="M1000"/>
      <c r="N1000"/>
      <c r="O1000"/>
      <c r="P1000"/>
      <c r="Q1000"/>
      <c r="R1000"/>
      <c r="S1000"/>
    </row>
  </sheetData>
  <sheetProtection sheet="1" objects="1" scenarios="1"/>
  <mergeCells count="8">
    <mergeCell ref="G6:K6"/>
    <mergeCell ref="L6:O6"/>
    <mergeCell ref="P6:S6"/>
    <mergeCell ref="A4:C4"/>
    <mergeCell ref="A6:C6"/>
    <mergeCell ref="D6:D7"/>
    <mergeCell ref="F6:F7"/>
    <mergeCell ref="E6:E7"/>
  </mergeCells>
  <phoneticPr fontId="2" type="noConversion"/>
  <dataValidations count="1">
    <dataValidation type="list" allowBlank="1" showInputMessage="1" showErrorMessage="1" sqref="E9:E169" xr:uid="{00000000-0002-0000-0500-000000000000}">
      <formula1>"PZQ+ALB,PZQ+MBD"</formula1>
    </dataValidation>
  </dataValidations>
  <pageMargins left="0.24" right="0.22" top="0.52" bottom="0.55000000000000004" header="0.5" footer="0.5"/>
  <pageSetup paperSize="9" scale="6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Sheet12.T1">
                <anchor moveWithCells="1" sizeWithCells="1">
                  <from>
                    <xdr:col>3</xdr:col>
                    <xdr:colOff>0</xdr:colOff>
                    <xdr:row>3</xdr:row>
                    <xdr:rowOff>0</xdr:rowOff>
                  </from>
                  <to>
                    <xdr:col>4</xdr:col>
                    <xdr:colOff>0</xdr:colOff>
                    <xdr:row>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1000"/>
  <sheetViews>
    <sheetView showZeros="0" zoomScaleNormal="100" workbookViewId="0">
      <pane xSplit="4" ySplit="8" topLeftCell="E36" activePane="bottomRight" state="frozen"/>
      <selection pane="topRight" activeCell="E1" sqref="E1"/>
      <selection pane="bottomLeft" activeCell="A9" sqref="A9"/>
      <selection pane="bottomRight" activeCell="D54" sqref="D54"/>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32</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184" t="s">
        <v>16</v>
      </c>
      <c r="B4" s="184"/>
      <c r="C4" s="184"/>
      <c r="D4" s="15"/>
      <c r="E4" s="15"/>
      <c r="F4" s="70">
        <f t="shared" ref="F4:M4" si="0">SUM(F$9:F$1000)</f>
        <v>0</v>
      </c>
      <c r="G4" s="5">
        <f t="shared" si="0"/>
        <v>867111</v>
      </c>
      <c r="H4" s="5">
        <f t="shared" si="0"/>
        <v>0</v>
      </c>
      <c r="I4" s="5">
        <f t="shared" si="0"/>
        <v>867111</v>
      </c>
      <c r="J4" s="70">
        <f t="shared" si="0"/>
        <v>0</v>
      </c>
      <c r="K4" s="5">
        <f t="shared" si="0"/>
        <v>658614</v>
      </c>
      <c r="L4" s="5">
        <f t="shared" si="0"/>
        <v>0</v>
      </c>
      <c r="M4" s="5">
        <f t="shared" si="0"/>
        <v>658614</v>
      </c>
      <c r="N4" s="107" t="str">
        <f>IF(F4&lt;&gt;0, IF(J4/F4*100=0, "-", J4/F4*100), " ")</f>
        <v xml:space="preserve"> </v>
      </c>
      <c r="O4" s="73">
        <f>IF(G4&lt;&gt;0, IF(K4/G4*100=0, "-", K4/G4*100), " ")</f>
        <v>75.954981542155494</v>
      </c>
      <c r="P4" s="73" t="str">
        <f>IF(H4&lt;&gt;0, IF(L4/H4*100=0, "-", L4/H4*100), " ")</f>
        <v xml:space="preserve"> </v>
      </c>
      <c r="Q4" s="73">
        <f>IF(I4&lt;&gt;0, IF(M4/I4*100=0, "-", M4/I4*100), " ")</f>
        <v>75.954981542155494</v>
      </c>
    </row>
    <row r="5" spans="1:17" ht="2.25" customHeight="1" x14ac:dyDescent="0.25">
      <c r="A5" s="4"/>
      <c r="B5" s="4"/>
      <c r="C5" s="4"/>
      <c r="D5" s="4"/>
      <c r="E5" s="4"/>
      <c r="F5" s="4"/>
      <c r="G5" s="4"/>
      <c r="H5" s="4"/>
      <c r="I5" s="4"/>
      <c r="J5" s="4"/>
      <c r="K5" s="4"/>
      <c r="L5" s="4"/>
      <c r="M5" s="4"/>
      <c r="N5" s="4"/>
      <c r="O5" s="4"/>
      <c r="P5" s="4"/>
      <c r="Q5" s="4"/>
    </row>
    <row r="6" spans="1:17" x14ac:dyDescent="0.25">
      <c r="A6" s="185"/>
      <c r="B6" s="185"/>
      <c r="C6" s="185"/>
      <c r="D6" s="187" t="s">
        <v>22</v>
      </c>
      <c r="E6" s="189" t="s">
        <v>24</v>
      </c>
      <c r="F6" s="186" t="s">
        <v>78</v>
      </c>
      <c r="G6" s="186"/>
      <c r="H6" s="186"/>
      <c r="I6" s="186"/>
      <c r="J6" s="183" t="s">
        <v>23</v>
      </c>
      <c r="K6" s="183"/>
      <c r="L6" s="183"/>
      <c r="M6" s="183"/>
      <c r="N6" s="183" t="s">
        <v>74</v>
      </c>
      <c r="O6" s="183"/>
      <c r="P6" s="183"/>
      <c r="Q6" s="183"/>
    </row>
    <row r="7" spans="1:17" x14ac:dyDescent="0.25">
      <c r="A7" s="7" t="s">
        <v>0</v>
      </c>
      <c r="B7" s="7" t="s">
        <v>1</v>
      </c>
      <c r="C7" s="7" t="s">
        <v>2</v>
      </c>
      <c r="D7" s="188"/>
      <c r="E7" s="190"/>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16"/>
      <c r="B8" s="8"/>
      <c r="C8" s="8"/>
      <c r="D8" s="8"/>
      <c r="E8" s="8"/>
      <c r="F8" s="8"/>
      <c r="G8" s="8"/>
      <c r="H8" s="8"/>
      <c r="I8" s="8"/>
      <c r="J8" s="8"/>
      <c r="K8" s="8"/>
      <c r="L8" s="9"/>
      <c r="M8" s="9"/>
      <c r="N8" s="8"/>
      <c r="O8" s="8"/>
      <c r="P8" s="9"/>
      <c r="Q8" s="9"/>
    </row>
    <row r="9" spans="1:17" x14ac:dyDescent="0.25">
      <c r="A9" s="10" t="str">
        <f>IF(COUNTRY_INFO!A9=0," ",COUNTRY_INFO!A9)</f>
        <v>Angola</v>
      </c>
      <c r="B9" s="10" t="str">
        <f>IF(COUNTRY_INFO!B9=0," ",COUNTRY_INFO!B9)</f>
        <v>BENGO</v>
      </c>
      <c r="C9" s="10" t="str">
        <f>IF(COUNTRY_INFO!C9=0," ",COUNTRY_INFO!C9)</f>
        <v>AMBRIZ</v>
      </c>
      <c r="D9" s="11" t="str">
        <f>IF(COUNTRY_INFO!$U$9:$U$1000="T2 (PZQ)", COUNTRY_INFO!$U$9:$U$1000, " ")</f>
        <v xml:space="preserve"> </v>
      </c>
      <c r="E9" s="127"/>
      <c r="F9" s="67"/>
      <c r="G9" s="14"/>
      <c r="H9" s="14"/>
      <c r="I9" s="11">
        <f t="shared" ref="I9:I40" si="1">SUM(F9:H9)</f>
        <v>0</v>
      </c>
      <c r="J9" s="67"/>
      <c r="K9" s="22"/>
      <c r="L9" s="22"/>
      <c r="M9" s="14">
        <f t="shared" ref="M9:M40" si="2">SUM(J9:L9)</f>
        <v>0</v>
      </c>
      <c r="N9" s="71" t="str">
        <f t="shared" ref="N9:N40" si="3">IF(F9&lt;&gt;0, IF(J9/F9*100=0, "-", J9/F9*100), " ")</f>
        <v xml:space="preserve"> </v>
      </c>
      <c r="O9" s="68" t="str">
        <f t="shared" ref="O9:O40" si="4">IF(G9&lt;&gt;0, IF(K9/G9*100=0, "-", K9/G9*100), " ")</f>
        <v xml:space="preserve"> </v>
      </c>
      <c r="P9" s="68" t="str">
        <f t="shared" ref="P9:P40" si="5">IF(H9&lt;&gt;0, IF(L9/H9*100=0, "-", L9/H9*100), " ")</f>
        <v xml:space="preserve"> </v>
      </c>
      <c r="Q9" s="68" t="str">
        <f t="shared" ref="Q9:Q40" si="6">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IF(COUNTRY_INFO!$U$9:$U$1000="T2 (PZQ)", COUNTRY_INFO!$U$9:$U$1000, " ")</f>
        <v xml:space="preserve"> </v>
      </c>
      <c r="E10" s="127"/>
      <c r="F10" s="67"/>
      <c r="G10" s="14"/>
      <c r="H10" s="14"/>
      <c r="I10" s="11">
        <f t="shared" si="1"/>
        <v>0</v>
      </c>
      <c r="J10" s="67"/>
      <c r="K10" s="22"/>
      <c r="L10" s="22"/>
      <c r="M10" s="14">
        <f t="shared" si="2"/>
        <v>0</v>
      </c>
      <c r="N10" s="71" t="str">
        <f t="shared" si="3"/>
        <v xml:space="preserve"> </v>
      </c>
      <c r="O10" s="68" t="str">
        <f t="shared" si="4"/>
        <v xml:space="preserve"> </v>
      </c>
      <c r="P10" s="68" t="str">
        <f t="shared" si="5"/>
        <v xml:space="preserve"> </v>
      </c>
      <c r="Q10" s="68" t="str">
        <f t="shared" si="6"/>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IF(COUNTRY_INFO!$U$9:$U$1000="T2 (PZQ)", COUNTRY_INFO!$U$9:$U$1000, " ")</f>
        <v xml:space="preserve"> </v>
      </c>
      <c r="E11" s="127"/>
      <c r="F11" s="67"/>
      <c r="G11" s="14"/>
      <c r="H11" s="14"/>
      <c r="I11" s="11">
        <f t="shared" si="1"/>
        <v>0</v>
      </c>
      <c r="J11" s="67"/>
      <c r="K11" s="22"/>
      <c r="L11" s="22"/>
      <c r="M11" s="14">
        <f t="shared" si="2"/>
        <v>0</v>
      </c>
      <c r="N11" s="71" t="str">
        <f t="shared" si="3"/>
        <v xml:space="preserve"> </v>
      </c>
      <c r="O11" s="68" t="str">
        <f t="shared" si="4"/>
        <v xml:space="preserve"> </v>
      </c>
      <c r="P11" s="68" t="str">
        <f t="shared" si="5"/>
        <v xml:space="preserve"> </v>
      </c>
      <c r="Q11" s="68" t="str">
        <f t="shared" si="6"/>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IF(COUNTRY_INFO!$U$9:$U$1000="T2 (PZQ)", COUNTRY_INFO!$U$9:$U$1000, " ")</f>
        <v xml:space="preserve"> </v>
      </c>
      <c r="E12" s="127"/>
      <c r="F12" s="67"/>
      <c r="G12" s="14"/>
      <c r="H12" s="14"/>
      <c r="I12" s="11">
        <f t="shared" si="1"/>
        <v>0</v>
      </c>
      <c r="J12" s="67"/>
      <c r="K12" s="22"/>
      <c r="L12" s="22"/>
      <c r="M12" s="14">
        <f t="shared" si="2"/>
        <v>0</v>
      </c>
      <c r="N12" s="71" t="str">
        <f t="shared" si="3"/>
        <v xml:space="preserve"> </v>
      </c>
      <c r="O12" s="68" t="str">
        <f t="shared" si="4"/>
        <v xml:space="preserve"> </v>
      </c>
      <c r="P12" s="68" t="str">
        <f t="shared" si="5"/>
        <v xml:space="preserve"> </v>
      </c>
      <c r="Q12" s="68" t="str">
        <f t="shared" si="6"/>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IF(COUNTRY_INFO!$U$9:$U$1000="T2 (PZQ)", COUNTRY_INFO!$U$9:$U$1000, " ")</f>
        <v xml:space="preserve"> </v>
      </c>
      <c r="E13" s="127"/>
      <c r="F13" s="67"/>
      <c r="G13" s="14"/>
      <c r="H13" s="14"/>
      <c r="I13" s="11">
        <f t="shared" si="1"/>
        <v>0</v>
      </c>
      <c r="J13" s="67"/>
      <c r="K13" s="22"/>
      <c r="L13" s="22"/>
      <c r="M13" s="14">
        <f t="shared" si="2"/>
        <v>0</v>
      </c>
      <c r="N13" s="71" t="str">
        <f t="shared" si="3"/>
        <v xml:space="preserve"> </v>
      </c>
      <c r="O13" s="68" t="str">
        <f t="shared" si="4"/>
        <v xml:space="preserve"> </v>
      </c>
      <c r="P13" s="68" t="str">
        <f t="shared" si="5"/>
        <v xml:space="preserve"> </v>
      </c>
      <c r="Q13" s="68" t="str">
        <f t="shared" si="6"/>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IF(COUNTRY_INFO!$U$9:$U$1000="T2 (PZQ)", COUNTRY_INFO!$U$9:$U$1000, " ")</f>
        <v xml:space="preserve"> </v>
      </c>
      <c r="E14" s="127"/>
      <c r="F14" s="67"/>
      <c r="G14" s="14"/>
      <c r="H14" s="14"/>
      <c r="I14" s="11">
        <f t="shared" si="1"/>
        <v>0</v>
      </c>
      <c r="J14" s="67"/>
      <c r="K14" s="22"/>
      <c r="L14" s="22"/>
      <c r="M14" s="14">
        <f t="shared" si="2"/>
        <v>0</v>
      </c>
      <c r="N14" s="71" t="str">
        <f t="shared" si="3"/>
        <v xml:space="preserve"> </v>
      </c>
      <c r="O14" s="68" t="str">
        <f t="shared" si="4"/>
        <v xml:space="preserve"> </v>
      </c>
      <c r="P14" s="68" t="str">
        <f t="shared" si="5"/>
        <v xml:space="preserve"> </v>
      </c>
      <c r="Q14" s="68" t="str">
        <f t="shared" si="6"/>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IF(COUNTRY_INFO!$U$9:$U$1000="T2 (PZQ)", COUNTRY_INFO!$U$9:$U$1000, " ")</f>
        <v xml:space="preserve"> </v>
      </c>
      <c r="E15" s="127"/>
      <c r="F15" s="67"/>
      <c r="G15" s="14"/>
      <c r="H15" s="14"/>
      <c r="I15" s="11">
        <f t="shared" si="1"/>
        <v>0</v>
      </c>
      <c r="J15" s="67"/>
      <c r="K15" s="22"/>
      <c r="L15" s="22"/>
      <c r="M15" s="14">
        <f t="shared" si="2"/>
        <v>0</v>
      </c>
      <c r="N15" s="71" t="str">
        <f t="shared" si="3"/>
        <v xml:space="preserve"> </v>
      </c>
      <c r="O15" s="68" t="str">
        <f t="shared" si="4"/>
        <v xml:space="preserve"> </v>
      </c>
      <c r="P15" s="68" t="str">
        <f t="shared" si="5"/>
        <v xml:space="preserve"> </v>
      </c>
      <c r="Q15" s="68" t="str">
        <f t="shared" si="6"/>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IF(COUNTRY_INFO!$U$9:$U$1000="T2 (PZQ)", COUNTRY_INFO!$U$9:$U$1000, " ")</f>
        <v xml:space="preserve"> </v>
      </c>
      <c r="E16" s="127"/>
      <c r="F16" s="67"/>
      <c r="G16" s="14"/>
      <c r="H16" s="14"/>
      <c r="I16" s="11">
        <f t="shared" si="1"/>
        <v>0</v>
      </c>
      <c r="J16" s="67"/>
      <c r="K16" s="22"/>
      <c r="L16" s="22"/>
      <c r="M16" s="14">
        <f t="shared" si="2"/>
        <v>0</v>
      </c>
      <c r="N16" s="71" t="str">
        <f t="shared" si="3"/>
        <v xml:space="preserve"> </v>
      </c>
      <c r="O16" s="68" t="str">
        <f t="shared" si="4"/>
        <v xml:space="preserve"> </v>
      </c>
      <c r="P16" s="68" t="str">
        <f t="shared" si="5"/>
        <v xml:space="preserve"> </v>
      </c>
      <c r="Q16" s="68" t="str">
        <f t="shared" si="6"/>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IF(COUNTRY_INFO!$U$9:$U$1000="T2 (PZQ)", COUNTRY_INFO!$U$9:$U$1000, " ")</f>
        <v xml:space="preserve"> </v>
      </c>
      <c r="E17" s="127"/>
      <c r="F17" s="67"/>
      <c r="G17" s="14"/>
      <c r="H17" s="14"/>
      <c r="I17" s="11">
        <f t="shared" si="1"/>
        <v>0</v>
      </c>
      <c r="J17" s="67"/>
      <c r="K17" s="22"/>
      <c r="L17" s="22"/>
      <c r="M17" s="14">
        <f t="shared" si="2"/>
        <v>0</v>
      </c>
      <c r="N17" s="71" t="str">
        <f t="shared" si="3"/>
        <v xml:space="preserve"> </v>
      </c>
      <c r="O17" s="68" t="str">
        <f t="shared" si="4"/>
        <v xml:space="preserve"> </v>
      </c>
      <c r="P17" s="68" t="str">
        <f t="shared" si="5"/>
        <v xml:space="preserve"> </v>
      </c>
      <c r="Q17" s="68" t="str">
        <f t="shared" si="6"/>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IF(COUNTRY_INFO!$U$9:$U$1000="T2 (PZQ)", COUNTRY_INFO!$U$9:$U$1000, " ")</f>
        <v xml:space="preserve"> </v>
      </c>
      <c r="E18" s="127"/>
      <c r="F18" s="67"/>
      <c r="G18" s="14"/>
      <c r="H18" s="14"/>
      <c r="I18" s="11">
        <f t="shared" si="1"/>
        <v>0</v>
      </c>
      <c r="J18" s="67"/>
      <c r="K18" s="22"/>
      <c r="L18" s="22"/>
      <c r="M18" s="14">
        <f t="shared" si="2"/>
        <v>0</v>
      </c>
      <c r="N18" s="71" t="str">
        <f t="shared" si="3"/>
        <v xml:space="preserve"> </v>
      </c>
      <c r="O18" s="68" t="str">
        <f t="shared" si="4"/>
        <v xml:space="preserve"> </v>
      </c>
      <c r="P18" s="68" t="str">
        <f t="shared" si="5"/>
        <v xml:space="preserve"> </v>
      </c>
      <c r="Q18" s="68" t="str">
        <f t="shared" si="6"/>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IF(COUNTRY_INFO!$U$9:$U$1000="T2 (PZQ)", COUNTRY_INFO!$U$9:$U$1000, " ")</f>
        <v xml:space="preserve"> </v>
      </c>
      <c r="E19" s="127"/>
      <c r="F19" s="67"/>
      <c r="G19" s="14"/>
      <c r="H19" s="14"/>
      <c r="I19" s="11">
        <f t="shared" si="1"/>
        <v>0</v>
      </c>
      <c r="J19" s="67"/>
      <c r="K19" s="22"/>
      <c r="L19" s="22"/>
      <c r="M19" s="14">
        <f t="shared" si="2"/>
        <v>0</v>
      </c>
      <c r="N19" s="71" t="str">
        <f t="shared" si="3"/>
        <v xml:space="preserve"> </v>
      </c>
      <c r="O19" s="68" t="str">
        <f t="shared" si="4"/>
        <v xml:space="preserve"> </v>
      </c>
      <c r="P19" s="68" t="str">
        <f t="shared" si="5"/>
        <v xml:space="preserve"> </v>
      </c>
      <c r="Q19" s="68" t="str">
        <f t="shared" si="6"/>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IF(COUNTRY_INFO!$U$9:$U$1000="T2 (PZQ)", COUNTRY_INFO!$U$9:$U$1000, " ")</f>
        <v xml:space="preserve"> </v>
      </c>
      <c r="E20" s="127"/>
      <c r="F20" s="67"/>
      <c r="G20" s="14"/>
      <c r="H20" s="14"/>
      <c r="I20" s="11">
        <f t="shared" si="1"/>
        <v>0</v>
      </c>
      <c r="J20" s="67"/>
      <c r="K20" s="22"/>
      <c r="L20" s="22"/>
      <c r="M20" s="14">
        <f t="shared" si="2"/>
        <v>0</v>
      </c>
      <c r="N20" s="71" t="str">
        <f t="shared" si="3"/>
        <v xml:space="preserve"> </v>
      </c>
      <c r="O20" s="68" t="str">
        <f t="shared" si="4"/>
        <v xml:space="preserve"> </v>
      </c>
      <c r="P20" s="68" t="str">
        <f t="shared" si="5"/>
        <v xml:space="preserve"> </v>
      </c>
      <c r="Q20" s="68" t="str">
        <f t="shared" si="6"/>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IF(COUNTRY_INFO!$U$9:$U$1000="T2 (PZQ)", COUNTRY_INFO!$U$9:$U$1000, " ")</f>
        <v xml:space="preserve"> </v>
      </c>
      <c r="E21" s="127"/>
      <c r="F21" s="67"/>
      <c r="G21" s="14"/>
      <c r="H21" s="14"/>
      <c r="I21" s="11">
        <f t="shared" si="1"/>
        <v>0</v>
      </c>
      <c r="J21" s="67"/>
      <c r="K21" s="22"/>
      <c r="L21" s="22"/>
      <c r="M21" s="14">
        <f t="shared" si="2"/>
        <v>0</v>
      </c>
      <c r="N21" s="71" t="str">
        <f t="shared" si="3"/>
        <v xml:space="preserve"> </v>
      </c>
      <c r="O21" s="68" t="str">
        <f t="shared" si="4"/>
        <v xml:space="preserve"> </v>
      </c>
      <c r="P21" s="68" t="str">
        <f t="shared" si="5"/>
        <v xml:space="preserve"> </v>
      </c>
      <c r="Q21" s="68" t="str">
        <f t="shared" si="6"/>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IF(COUNTRY_INFO!$U$9:$U$1000="T2 (PZQ)", COUNTRY_INFO!$U$9:$U$1000, " ")</f>
        <v xml:space="preserve"> </v>
      </c>
      <c r="E22" s="127"/>
      <c r="F22" s="67"/>
      <c r="G22" s="14"/>
      <c r="H22" s="14"/>
      <c r="I22" s="11">
        <f t="shared" si="1"/>
        <v>0</v>
      </c>
      <c r="J22" s="67"/>
      <c r="K22" s="22"/>
      <c r="L22" s="22"/>
      <c r="M22" s="14">
        <f t="shared" si="2"/>
        <v>0</v>
      </c>
      <c r="N22" s="71" t="str">
        <f t="shared" si="3"/>
        <v xml:space="preserve"> </v>
      </c>
      <c r="O22" s="68" t="str">
        <f t="shared" si="4"/>
        <v xml:space="preserve"> </v>
      </c>
      <c r="P22" s="68" t="str">
        <f t="shared" si="5"/>
        <v xml:space="preserve"> </v>
      </c>
      <c r="Q22" s="68" t="str">
        <f t="shared" si="6"/>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IF(COUNTRY_INFO!$U$9:$U$1000="T2 (PZQ)", COUNTRY_INFO!$U$9:$U$1000, " ")</f>
        <v xml:space="preserve"> </v>
      </c>
      <c r="E23" s="127"/>
      <c r="F23" s="67"/>
      <c r="G23" s="14"/>
      <c r="H23" s="14"/>
      <c r="I23" s="11">
        <f t="shared" si="1"/>
        <v>0</v>
      </c>
      <c r="J23" s="67"/>
      <c r="K23" s="22"/>
      <c r="L23" s="22"/>
      <c r="M23" s="14">
        <f t="shared" si="2"/>
        <v>0</v>
      </c>
      <c r="N23" s="71" t="str">
        <f t="shared" si="3"/>
        <v xml:space="preserve"> </v>
      </c>
      <c r="O23" s="68" t="str">
        <f t="shared" si="4"/>
        <v xml:space="preserve"> </v>
      </c>
      <c r="P23" s="68" t="str">
        <f t="shared" si="5"/>
        <v xml:space="preserve"> </v>
      </c>
      <c r="Q23" s="68" t="str">
        <f t="shared" si="6"/>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IF(COUNTRY_INFO!$U$9:$U$1000="T2 (PZQ)", COUNTRY_INFO!$U$9:$U$1000, " ")</f>
        <v xml:space="preserve"> </v>
      </c>
      <c r="E24" s="127"/>
      <c r="F24" s="67"/>
      <c r="G24" s="14"/>
      <c r="H24" s="14"/>
      <c r="I24" s="11">
        <f t="shared" si="1"/>
        <v>0</v>
      </c>
      <c r="J24" s="67"/>
      <c r="K24" s="22"/>
      <c r="L24" s="22"/>
      <c r="M24" s="14">
        <f t="shared" si="2"/>
        <v>0</v>
      </c>
      <c r="N24" s="71" t="str">
        <f t="shared" si="3"/>
        <v xml:space="preserve"> </v>
      </c>
      <c r="O24" s="68" t="str">
        <f t="shared" si="4"/>
        <v xml:space="preserve"> </v>
      </c>
      <c r="P24" s="68" t="str">
        <f t="shared" si="5"/>
        <v xml:space="preserve"> </v>
      </c>
      <c r="Q24" s="68" t="str">
        <f t="shared" si="6"/>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IF(COUNTRY_INFO!$U$9:$U$1000="T2 (PZQ)", COUNTRY_INFO!$U$9:$U$1000, " ")</f>
        <v xml:space="preserve"> </v>
      </c>
      <c r="E25" s="127"/>
      <c r="F25" s="67"/>
      <c r="G25" s="14"/>
      <c r="H25" s="14"/>
      <c r="I25" s="11">
        <f t="shared" si="1"/>
        <v>0</v>
      </c>
      <c r="J25" s="67"/>
      <c r="K25" s="22"/>
      <c r="L25" s="22"/>
      <c r="M25" s="14">
        <f t="shared" si="2"/>
        <v>0</v>
      </c>
      <c r="N25" s="71" t="str">
        <f t="shared" si="3"/>
        <v xml:space="preserve"> </v>
      </c>
      <c r="O25" s="68" t="str">
        <f t="shared" si="4"/>
        <v xml:space="preserve"> </v>
      </c>
      <c r="P25" s="68" t="str">
        <f t="shared" si="5"/>
        <v xml:space="preserve"> </v>
      </c>
      <c r="Q25" s="68" t="str">
        <f t="shared" si="6"/>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IF(COUNTRY_INFO!$U$9:$U$1000="T2 (PZQ)", COUNTRY_INFO!$U$9:$U$1000, " ")</f>
        <v xml:space="preserve"> </v>
      </c>
      <c r="E26" s="127"/>
      <c r="F26" s="67"/>
      <c r="G26" s="14"/>
      <c r="H26" s="14"/>
      <c r="I26" s="11">
        <f t="shared" si="1"/>
        <v>0</v>
      </c>
      <c r="J26" s="67"/>
      <c r="K26" s="22"/>
      <c r="L26" s="22"/>
      <c r="M26" s="14">
        <f t="shared" si="2"/>
        <v>0</v>
      </c>
      <c r="N26" s="71" t="str">
        <f t="shared" si="3"/>
        <v xml:space="preserve"> </v>
      </c>
      <c r="O26" s="68" t="str">
        <f t="shared" si="4"/>
        <v xml:space="preserve"> </v>
      </c>
      <c r="P26" s="68" t="str">
        <f t="shared" si="5"/>
        <v xml:space="preserve"> </v>
      </c>
      <c r="Q26" s="68" t="str">
        <f t="shared" si="6"/>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IF(COUNTRY_INFO!$U$9:$U$1000="T2 (PZQ)", COUNTRY_INFO!$U$9:$U$1000, " ")</f>
        <v xml:space="preserve"> </v>
      </c>
      <c r="E27" s="127"/>
      <c r="F27" s="67"/>
      <c r="G27" s="14"/>
      <c r="H27" s="14"/>
      <c r="I27" s="11">
        <f t="shared" si="1"/>
        <v>0</v>
      </c>
      <c r="J27" s="67"/>
      <c r="K27" s="22"/>
      <c r="L27" s="22"/>
      <c r="M27" s="14">
        <f t="shared" si="2"/>
        <v>0</v>
      </c>
      <c r="N27" s="71" t="str">
        <f t="shared" si="3"/>
        <v xml:space="preserve"> </v>
      </c>
      <c r="O27" s="68" t="str">
        <f t="shared" si="4"/>
        <v xml:space="preserve"> </v>
      </c>
      <c r="P27" s="68" t="str">
        <f t="shared" si="5"/>
        <v xml:space="preserve"> </v>
      </c>
      <c r="Q27" s="68" t="str">
        <f t="shared" si="6"/>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IF(COUNTRY_INFO!$U$9:$U$1000="T2 (PZQ)", COUNTRY_INFO!$U$9:$U$1000, " ")</f>
        <v xml:space="preserve"> </v>
      </c>
      <c r="E28" s="127"/>
      <c r="F28" s="67"/>
      <c r="G28" s="14"/>
      <c r="H28" s="14"/>
      <c r="I28" s="11">
        <f t="shared" si="1"/>
        <v>0</v>
      </c>
      <c r="J28" s="67"/>
      <c r="K28" s="22"/>
      <c r="L28" s="22"/>
      <c r="M28" s="14">
        <f t="shared" si="2"/>
        <v>0</v>
      </c>
      <c r="N28" s="71" t="str">
        <f t="shared" si="3"/>
        <v xml:space="preserve"> </v>
      </c>
      <c r="O28" s="68" t="str">
        <f t="shared" si="4"/>
        <v xml:space="preserve"> </v>
      </c>
      <c r="P28" s="68" t="str">
        <f t="shared" si="5"/>
        <v xml:space="preserve"> </v>
      </c>
      <c r="Q28" s="68" t="str">
        <f t="shared" si="6"/>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IF(COUNTRY_INFO!$U$9:$U$1000="T2 (PZQ)", COUNTRY_INFO!$U$9:$U$1000, " ")</f>
        <v xml:space="preserve"> </v>
      </c>
      <c r="E29" s="127"/>
      <c r="F29" s="67"/>
      <c r="G29" s="14"/>
      <c r="H29" s="14"/>
      <c r="I29" s="11">
        <f t="shared" si="1"/>
        <v>0</v>
      </c>
      <c r="J29" s="67"/>
      <c r="K29" s="22"/>
      <c r="L29" s="22"/>
      <c r="M29" s="14">
        <f t="shared" si="2"/>
        <v>0</v>
      </c>
      <c r="N29" s="71" t="str">
        <f t="shared" si="3"/>
        <v xml:space="preserve"> </v>
      </c>
      <c r="O29" s="68" t="str">
        <f t="shared" si="4"/>
        <v xml:space="preserve"> </v>
      </c>
      <c r="P29" s="68" t="str">
        <f t="shared" si="5"/>
        <v xml:space="preserve"> </v>
      </c>
      <c r="Q29" s="68" t="str">
        <f t="shared" si="6"/>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IF(COUNTRY_INFO!$U$9:$U$1000="T2 (PZQ)", COUNTRY_INFO!$U$9:$U$1000, " ")</f>
        <v xml:space="preserve"> </v>
      </c>
      <c r="E30" s="127"/>
      <c r="F30" s="67"/>
      <c r="G30" s="14"/>
      <c r="H30" s="14"/>
      <c r="I30" s="11">
        <f t="shared" si="1"/>
        <v>0</v>
      </c>
      <c r="J30" s="67"/>
      <c r="K30" s="22"/>
      <c r="L30" s="22"/>
      <c r="M30" s="14">
        <f t="shared" si="2"/>
        <v>0</v>
      </c>
      <c r="N30" s="71" t="str">
        <f t="shared" si="3"/>
        <v xml:space="preserve"> </v>
      </c>
      <c r="O30" s="68" t="str">
        <f t="shared" si="4"/>
        <v xml:space="preserve"> </v>
      </c>
      <c r="P30" s="68" t="str">
        <f t="shared" si="5"/>
        <v xml:space="preserve"> </v>
      </c>
      <c r="Q30" s="68" t="str">
        <f t="shared" si="6"/>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IF(COUNTRY_INFO!$U$9:$U$1000="T2 (PZQ)", COUNTRY_INFO!$U$9:$U$1000, " ")</f>
        <v xml:space="preserve"> </v>
      </c>
      <c r="E31" s="127"/>
      <c r="F31" s="67"/>
      <c r="G31" s="14"/>
      <c r="H31" s="14"/>
      <c r="I31" s="11">
        <f t="shared" si="1"/>
        <v>0</v>
      </c>
      <c r="J31" s="67"/>
      <c r="K31" s="22"/>
      <c r="L31" s="22"/>
      <c r="M31" s="14">
        <f t="shared" si="2"/>
        <v>0</v>
      </c>
      <c r="N31" s="71" t="str">
        <f t="shared" si="3"/>
        <v xml:space="preserve"> </v>
      </c>
      <c r="O31" s="68" t="str">
        <f t="shared" si="4"/>
        <v xml:space="preserve"> </v>
      </c>
      <c r="P31" s="68" t="str">
        <f t="shared" si="5"/>
        <v xml:space="preserve"> </v>
      </c>
      <c r="Q31" s="68" t="str">
        <f t="shared" si="6"/>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IF(COUNTRY_INFO!$U$9:$U$1000="T2 (PZQ)", COUNTRY_INFO!$U$9:$U$1000, " ")</f>
        <v xml:space="preserve"> </v>
      </c>
      <c r="E32" s="127"/>
      <c r="F32" s="67"/>
      <c r="G32" s="14"/>
      <c r="H32" s="14"/>
      <c r="I32" s="11">
        <f t="shared" si="1"/>
        <v>0</v>
      </c>
      <c r="J32" s="67"/>
      <c r="K32" s="22"/>
      <c r="L32" s="22"/>
      <c r="M32" s="14">
        <f t="shared" si="2"/>
        <v>0</v>
      </c>
      <c r="N32" s="71" t="str">
        <f t="shared" si="3"/>
        <v xml:space="preserve"> </v>
      </c>
      <c r="O32" s="68" t="str">
        <f t="shared" si="4"/>
        <v xml:space="preserve"> </v>
      </c>
      <c r="P32" s="68" t="str">
        <f t="shared" si="5"/>
        <v xml:space="preserve"> </v>
      </c>
      <c r="Q32" s="68" t="str">
        <f t="shared" si="6"/>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IF(COUNTRY_INFO!$U$9:$U$1000="T2 (PZQ)", COUNTRY_INFO!$U$9:$U$1000, " ")</f>
        <v xml:space="preserve"> </v>
      </c>
      <c r="E33" s="127"/>
      <c r="F33" s="67"/>
      <c r="G33" s="14"/>
      <c r="H33" s="14"/>
      <c r="I33" s="11">
        <f t="shared" si="1"/>
        <v>0</v>
      </c>
      <c r="J33" s="67"/>
      <c r="K33" s="22"/>
      <c r="L33" s="22"/>
      <c r="M33" s="14">
        <f t="shared" si="2"/>
        <v>0</v>
      </c>
      <c r="N33" s="71" t="str">
        <f t="shared" si="3"/>
        <v xml:space="preserve"> </v>
      </c>
      <c r="O33" s="68" t="str">
        <f t="shared" si="4"/>
        <v xml:space="preserve"> </v>
      </c>
      <c r="P33" s="68" t="str">
        <f t="shared" si="5"/>
        <v xml:space="preserve"> </v>
      </c>
      <c r="Q33" s="68" t="str">
        <f t="shared" si="6"/>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IF(COUNTRY_INFO!$U$9:$U$1000="T2 (PZQ)", COUNTRY_INFO!$U$9:$U$1000, " ")</f>
        <v xml:space="preserve"> </v>
      </c>
      <c r="E34" s="127"/>
      <c r="F34" s="67"/>
      <c r="G34" s="14"/>
      <c r="H34" s="14"/>
      <c r="I34" s="11">
        <f t="shared" si="1"/>
        <v>0</v>
      </c>
      <c r="J34" s="67"/>
      <c r="K34" s="22"/>
      <c r="L34" s="22"/>
      <c r="M34" s="14">
        <f t="shared" si="2"/>
        <v>0</v>
      </c>
      <c r="N34" s="71" t="str">
        <f t="shared" si="3"/>
        <v xml:space="preserve"> </v>
      </c>
      <c r="O34" s="68" t="str">
        <f t="shared" si="4"/>
        <v xml:space="preserve"> </v>
      </c>
      <c r="P34" s="68" t="str">
        <f t="shared" si="5"/>
        <v xml:space="preserve"> </v>
      </c>
      <c r="Q34" s="68" t="str">
        <f t="shared" si="6"/>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IF(COUNTRY_INFO!$U$9:$U$1000="T2 (PZQ)", COUNTRY_INFO!$U$9:$U$1000, " ")</f>
        <v xml:space="preserve"> </v>
      </c>
      <c r="E35" s="127"/>
      <c r="F35" s="67"/>
      <c r="G35" s="14"/>
      <c r="H35" s="14"/>
      <c r="I35" s="11">
        <f t="shared" si="1"/>
        <v>0</v>
      </c>
      <c r="J35" s="67"/>
      <c r="K35" s="22"/>
      <c r="L35" s="22"/>
      <c r="M35" s="14">
        <f t="shared" si="2"/>
        <v>0</v>
      </c>
      <c r="N35" s="71" t="str">
        <f t="shared" si="3"/>
        <v xml:space="preserve"> </v>
      </c>
      <c r="O35" s="68" t="str">
        <f t="shared" si="4"/>
        <v xml:space="preserve"> </v>
      </c>
      <c r="P35" s="68" t="str">
        <f t="shared" si="5"/>
        <v xml:space="preserve"> </v>
      </c>
      <c r="Q35" s="68" t="str">
        <f t="shared" si="6"/>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IF(COUNTRY_INFO!$U$9:$U$1000="T2 (PZQ)", COUNTRY_INFO!$U$9:$U$1000, " ")</f>
        <v xml:space="preserve"> </v>
      </c>
      <c r="E36" s="127"/>
      <c r="F36" s="67"/>
      <c r="G36" s="14"/>
      <c r="H36" s="14"/>
      <c r="I36" s="11">
        <f t="shared" si="1"/>
        <v>0</v>
      </c>
      <c r="J36" s="67"/>
      <c r="K36" s="22"/>
      <c r="L36" s="22"/>
      <c r="M36" s="14">
        <f t="shared" si="2"/>
        <v>0</v>
      </c>
      <c r="N36" s="71" t="str">
        <f t="shared" si="3"/>
        <v xml:space="preserve"> </v>
      </c>
      <c r="O36" s="68" t="str">
        <f t="shared" si="4"/>
        <v xml:space="preserve"> </v>
      </c>
      <c r="P36" s="68" t="str">
        <f t="shared" si="5"/>
        <v xml:space="preserve"> </v>
      </c>
      <c r="Q36" s="68" t="str">
        <f t="shared" si="6"/>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IF(COUNTRY_INFO!$U$9:$U$1000="T2 (PZQ)", COUNTRY_INFO!$U$9:$U$1000, " ")</f>
        <v xml:space="preserve"> </v>
      </c>
      <c r="E37" s="127"/>
      <c r="F37" s="67"/>
      <c r="G37" s="14"/>
      <c r="H37" s="14"/>
      <c r="I37" s="11">
        <f t="shared" si="1"/>
        <v>0</v>
      </c>
      <c r="J37" s="67"/>
      <c r="K37" s="22"/>
      <c r="L37" s="22"/>
      <c r="M37" s="14">
        <f t="shared" si="2"/>
        <v>0</v>
      </c>
      <c r="N37" s="71" t="str">
        <f t="shared" si="3"/>
        <v xml:space="preserve"> </v>
      </c>
      <c r="O37" s="68" t="str">
        <f t="shared" si="4"/>
        <v xml:space="preserve"> </v>
      </c>
      <c r="P37" s="68" t="str">
        <f t="shared" si="5"/>
        <v xml:space="preserve"> </v>
      </c>
      <c r="Q37" s="68" t="str">
        <f t="shared" si="6"/>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IF(COUNTRY_INFO!$U$9:$U$1000="T2 (PZQ)", COUNTRY_INFO!$U$9:$U$1000, " ")</f>
        <v xml:space="preserve"> </v>
      </c>
      <c r="E38" s="127"/>
      <c r="F38" s="67"/>
      <c r="G38" s="14"/>
      <c r="H38" s="14"/>
      <c r="I38" s="11">
        <f t="shared" si="1"/>
        <v>0</v>
      </c>
      <c r="J38" s="67"/>
      <c r="K38" s="22"/>
      <c r="L38" s="22"/>
      <c r="M38" s="14">
        <f t="shared" si="2"/>
        <v>0</v>
      </c>
      <c r="N38" s="71" t="str">
        <f t="shared" si="3"/>
        <v xml:space="preserve"> </v>
      </c>
      <c r="O38" s="68" t="str">
        <f t="shared" si="4"/>
        <v xml:space="preserve"> </v>
      </c>
      <c r="P38" s="68" t="str">
        <f t="shared" si="5"/>
        <v xml:space="preserve"> </v>
      </c>
      <c r="Q38" s="68" t="str">
        <f t="shared" si="6"/>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IF(COUNTRY_INFO!$U$9:$U$1000="T2 (PZQ)", COUNTRY_INFO!$U$9:$U$1000, " ")</f>
        <v xml:space="preserve"> </v>
      </c>
      <c r="E39" s="127"/>
      <c r="F39" s="67"/>
      <c r="G39" s="14"/>
      <c r="H39" s="14"/>
      <c r="I39" s="11">
        <f t="shared" si="1"/>
        <v>0</v>
      </c>
      <c r="J39" s="67"/>
      <c r="K39" s="22"/>
      <c r="L39" s="22"/>
      <c r="M39" s="14">
        <f t="shared" si="2"/>
        <v>0</v>
      </c>
      <c r="N39" s="71" t="str">
        <f t="shared" si="3"/>
        <v xml:space="preserve"> </v>
      </c>
      <c r="O39" s="68" t="str">
        <f t="shared" si="4"/>
        <v xml:space="preserve"> </v>
      </c>
      <c r="P39" s="68" t="str">
        <f t="shared" si="5"/>
        <v xml:space="preserve"> </v>
      </c>
      <c r="Q39" s="68" t="str">
        <f t="shared" si="6"/>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IF(COUNTRY_INFO!$U$9:$U$1000="T2 (PZQ)", COUNTRY_INFO!$U$9:$U$1000, " ")</f>
        <v xml:space="preserve"> </v>
      </c>
      <c r="E40" s="127"/>
      <c r="F40" s="67"/>
      <c r="G40" s="14"/>
      <c r="H40" s="14"/>
      <c r="I40" s="11">
        <f t="shared" si="1"/>
        <v>0</v>
      </c>
      <c r="J40" s="67"/>
      <c r="K40" s="22"/>
      <c r="L40" s="22"/>
      <c r="M40" s="14">
        <f t="shared" si="2"/>
        <v>0</v>
      </c>
      <c r="N40" s="71" t="str">
        <f t="shared" si="3"/>
        <v xml:space="preserve"> </v>
      </c>
      <c r="O40" s="68" t="str">
        <f t="shared" si="4"/>
        <v xml:space="preserve"> </v>
      </c>
      <c r="P40" s="68" t="str">
        <f t="shared" si="5"/>
        <v xml:space="preserve"> </v>
      </c>
      <c r="Q40" s="68" t="str">
        <f t="shared" si="6"/>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IF(COUNTRY_INFO!$U$9:$U$1000="T2 (PZQ)", COUNTRY_INFO!$U$9:$U$1000, " ")</f>
        <v xml:space="preserve"> </v>
      </c>
      <c r="E41" s="127"/>
      <c r="F41" s="67"/>
      <c r="G41" s="14"/>
      <c r="H41" s="14"/>
      <c r="I41" s="11">
        <f t="shared" ref="I41:I72" si="7">SUM(F41:H41)</f>
        <v>0</v>
      </c>
      <c r="J41" s="67"/>
      <c r="K41" s="22"/>
      <c r="L41" s="22"/>
      <c r="M41" s="14">
        <f t="shared" ref="M41:M72" si="8">SUM(J41:L41)</f>
        <v>0</v>
      </c>
      <c r="N41" s="71" t="str">
        <f t="shared" ref="N41:N72" si="9">IF(F41&lt;&gt;0, IF(J41/F41*100=0, "-", J41/F41*100), " ")</f>
        <v xml:space="preserve"> </v>
      </c>
      <c r="O41" s="68" t="str">
        <f t="shared" ref="O41:O72" si="10">IF(G41&lt;&gt;0, IF(K41/G41*100=0, "-", K41/G41*100), " ")</f>
        <v xml:space="preserve"> </v>
      </c>
      <c r="P41" s="68" t="str">
        <f t="shared" ref="P41:P72" si="11">IF(H41&lt;&gt;0, IF(L41/H41*100=0, "-", L41/H41*100), " ")</f>
        <v xml:space="preserve"> </v>
      </c>
      <c r="Q41" s="68" t="str">
        <f t="shared" ref="Q41:Q72" si="12">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IF(COUNTRY_INFO!$U$9:$U$1000="T2 (PZQ)", COUNTRY_INFO!$U$9:$U$1000, " ")</f>
        <v xml:space="preserve"> </v>
      </c>
      <c r="E42" s="127"/>
      <c r="F42" s="67"/>
      <c r="G42" s="14"/>
      <c r="H42" s="14"/>
      <c r="I42" s="11">
        <f t="shared" si="7"/>
        <v>0</v>
      </c>
      <c r="J42" s="67"/>
      <c r="K42" s="22"/>
      <c r="L42" s="22"/>
      <c r="M42" s="14">
        <f t="shared" si="8"/>
        <v>0</v>
      </c>
      <c r="N42" s="71" t="str">
        <f t="shared" si="9"/>
        <v xml:space="preserve"> </v>
      </c>
      <c r="O42" s="68" t="str">
        <f t="shared" si="10"/>
        <v xml:space="preserve"> </v>
      </c>
      <c r="P42" s="68" t="str">
        <f t="shared" si="11"/>
        <v xml:space="preserve"> </v>
      </c>
      <c r="Q42" s="68" t="str">
        <f t="shared" si="12"/>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IF(COUNTRY_INFO!$U$9:$U$1000="T2 (PZQ)", COUNTRY_INFO!$U$9:$U$1000, " ")</f>
        <v xml:space="preserve"> </v>
      </c>
      <c r="E43" s="127"/>
      <c r="F43" s="67"/>
      <c r="G43" s="14"/>
      <c r="H43" s="14"/>
      <c r="I43" s="11">
        <f t="shared" si="7"/>
        <v>0</v>
      </c>
      <c r="J43" s="67"/>
      <c r="K43" s="22"/>
      <c r="L43" s="22"/>
      <c r="M43" s="14">
        <f t="shared" si="8"/>
        <v>0</v>
      </c>
      <c r="N43" s="71" t="str">
        <f t="shared" si="9"/>
        <v xml:space="preserve"> </v>
      </c>
      <c r="O43" s="68" t="str">
        <f t="shared" si="10"/>
        <v xml:space="preserve"> </v>
      </c>
      <c r="P43" s="68" t="str">
        <f t="shared" si="11"/>
        <v xml:space="preserve"> </v>
      </c>
      <c r="Q43" s="68" t="str">
        <f t="shared" si="12"/>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IF(COUNTRY_INFO!$U$9:$U$1000="T2 (PZQ)", COUNTRY_INFO!$U$9:$U$1000, " ")</f>
        <v xml:space="preserve"> </v>
      </c>
      <c r="E44" s="133" t="s">
        <v>296</v>
      </c>
      <c r="F44" s="67"/>
      <c r="G44" s="14">
        <v>69662</v>
      </c>
      <c r="H44" s="14"/>
      <c r="I44" s="11">
        <f t="shared" si="7"/>
        <v>69662</v>
      </c>
      <c r="J44" s="67"/>
      <c r="K44" s="131">
        <v>53634</v>
      </c>
      <c r="L44" s="22"/>
      <c r="M44" s="14">
        <f t="shared" si="8"/>
        <v>53634</v>
      </c>
      <c r="N44" s="71" t="str">
        <f t="shared" si="9"/>
        <v xml:space="preserve"> </v>
      </c>
      <c r="O44" s="68">
        <f t="shared" si="10"/>
        <v>76.991760213602817</v>
      </c>
      <c r="P44" s="68" t="str">
        <f t="shared" si="11"/>
        <v xml:space="preserve"> </v>
      </c>
      <c r="Q44" s="68">
        <f t="shared" si="12"/>
        <v>76.991760213602817</v>
      </c>
    </row>
    <row r="45" spans="1:17" x14ac:dyDescent="0.25">
      <c r="A45" s="10" t="str">
        <f>IF(COUNTRY_INFO!A45=0," ",COUNTRY_INFO!A45)</f>
        <v>Angola</v>
      </c>
      <c r="B45" s="10" t="str">
        <f>IF(COUNTRY_INFO!B45=0," ",COUNTRY_INFO!B45)</f>
        <v>HUAMBO</v>
      </c>
      <c r="C45" s="10" t="str">
        <f>IF(COUNTRY_INFO!C45=0," ",COUNTRY_INFO!C45)</f>
        <v>CAALA</v>
      </c>
      <c r="D45" s="11" t="str">
        <f>IF(COUNTRY_INFO!$U$9:$U$1000="T2 (PZQ)", COUNTRY_INFO!$U$9:$U$1000, " ")</f>
        <v xml:space="preserve"> </v>
      </c>
      <c r="E45" s="133" t="s">
        <v>296</v>
      </c>
      <c r="F45" s="67"/>
      <c r="G45" s="14">
        <v>49815</v>
      </c>
      <c r="H45" s="14"/>
      <c r="I45" s="11">
        <f t="shared" si="7"/>
        <v>49815</v>
      </c>
      <c r="J45" s="67"/>
      <c r="K45" s="131">
        <v>48588</v>
      </c>
      <c r="L45" s="22"/>
      <c r="M45" s="14">
        <f t="shared" si="8"/>
        <v>48588</v>
      </c>
      <c r="N45" s="71" t="str">
        <f t="shared" si="9"/>
        <v xml:space="preserve"> </v>
      </c>
      <c r="O45" s="68">
        <f t="shared" si="10"/>
        <v>97.536886479975919</v>
      </c>
      <c r="P45" s="68" t="str">
        <f t="shared" si="11"/>
        <v xml:space="preserve"> </v>
      </c>
      <c r="Q45" s="68">
        <f t="shared" si="12"/>
        <v>97.536886479975919</v>
      </c>
    </row>
    <row r="46" spans="1:17" x14ac:dyDescent="0.25">
      <c r="A46" s="10" t="str">
        <f>IF(COUNTRY_INFO!A46=0," ",COUNTRY_INFO!A46)</f>
        <v>Angola</v>
      </c>
      <c r="B46" s="10" t="str">
        <f>IF(COUNTRY_INFO!B46=0," ",COUNTRY_INFO!B46)</f>
        <v>HUAMBO</v>
      </c>
      <c r="C46" s="10" t="str">
        <f>IF(COUNTRY_INFO!C46=0," ",COUNTRY_INFO!C46)</f>
        <v>EKUNHA</v>
      </c>
      <c r="D46" s="11" t="str">
        <f>IF(COUNTRY_INFO!$U$9:$U$1000="T2 (PZQ)", COUNTRY_INFO!$U$9:$U$1000, " ")</f>
        <v xml:space="preserve"> </v>
      </c>
      <c r="E46" s="133" t="s">
        <v>296</v>
      </c>
      <c r="F46" s="67"/>
      <c r="G46" s="14">
        <v>25727</v>
      </c>
      <c r="H46" s="14"/>
      <c r="I46" s="11">
        <f t="shared" si="7"/>
        <v>25727</v>
      </c>
      <c r="J46" s="67"/>
      <c r="K46" s="131">
        <v>21986</v>
      </c>
      <c r="L46" s="22"/>
      <c r="M46" s="14">
        <f t="shared" si="8"/>
        <v>21986</v>
      </c>
      <c r="N46" s="71" t="str">
        <f t="shared" si="9"/>
        <v xml:space="preserve"> </v>
      </c>
      <c r="O46" s="68">
        <f t="shared" si="10"/>
        <v>85.458856454308702</v>
      </c>
      <c r="P46" s="68" t="str">
        <f t="shared" si="11"/>
        <v xml:space="preserve"> </v>
      </c>
      <c r="Q46" s="68">
        <f t="shared" si="12"/>
        <v>85.458856454308702</v>
      </c>
    </row>
    <row r="47" spans="1:17" x14ac:dyDescent="0.25">
      <c r="A47" s="10" t="str">
        <f>IF(COUNTRY_INFO!A47=0," ",COUNTRY_INFO!A47)</f>
        <v>Angola</v>
      </c>
      <c r="B47" s="10" t="str">
        <f>IF(COUNTRY_INFO!B47=0," ",COUNTRY_INFO!B47)</f>
        <v>HUAMBO</v>
      </c>
      <c r="C47" s="10" t="str">
        <f>IF(COUNTRY_INFO!C47=0," ",COUNTRY_INFO!C47)</f>
        <v>HUAMBO</v>
      </c>
      <c r="D47" s="11" t="str">
        <f>IF(COUNTRY_INFO!$U$9:$U$1000="T2 (PZQ)", COUNTRY_INFO!$U$9:$U$1000, " ")</f>
        <v xml:space="preserve"> </v>
      </c>
      <c r="E47" s="133" t="s">
        <v>296</v>
      </c>
      <c r="F47" s="67"/>
      <c r="G47" s="14">
        <v>158769</v>
      </c>
      <c r="H47" s="14"/>
      <c r="I47" s="11">
        <f t="shared" si="7"/>
        <v>158769</v>
      </c>
      <c r="J47" s="67"/>
      <c r="K47" s="131">
        <v>108492</v>
      </c>
      <c r="L47" s="22"/>
      <c r="M47" s="14">
        <f t="shared" si="8"/>
        <v>108492</v>
      </c>
      <c r="N47" s="71" t="str">
        <f t="shared" si="9"/>
        <v xml:space="preserve"> </v>
      </c>
      <c r="O47" s="68">
        <f t="shared" si="10"/>
        <v>68.333238856451828</v>
      </c>
      <c r="P47" s="68" t="str">
        <f t="shared" si="11"/>
        <v xml:space="preserve"> </v>
      </c>
      <c r="Q47" s="68">
        <f t="shared" si="12"/>
        <v>68.333238856451828</v>
      </c>
    </row>
    <row r="48" spans="1:17" x14ac:dyDescent="0.25">
      <c r="A48" s="10" t="str">
        <f>IF(COUNTRY_INFO!A48=0," ",COUNTRY_INFO!A48)</f>
        <v>Angola</v>
      </c>
      <c r="B48" s="10" t="str">
        <f>IF(COUNTRY_INFO!B48=0," ",COUNTRY_INFO!B48)</f>
        <v>HUAMBO</v>
      </c>
      <c r="C48" s="10" t="str">
        <f>IF(COUNTRY_INFO!C48=0," ",COUNTRY_INFO!C48)</f>
        <v>KATCHIUNGO</v>
      </c>
      <c r="D48" s="11" t="str">
        <f>IF(COUNTRY_INFO!$U$9:$U$1000="T2 (PZQ)", COUNTRY_INFO!$U$9:$U$1000, " ")</f>
        <v xml:space="preserve"> </v>
      </c>
      <c r="E48" s="133" t="s">
        <v>296</v>
      </c>
      <c r="F48" s="67"/>
      <c r="G48" s="14">
        <v>38691</v>
      </c>
      <c r="H48" s="14"/>
      <c r="I48" s="11">
        <f t="shared" si="7"/>
        <v>38691</v>
      </c>
      <c r="J48" s="67"/>
      <c r="K48" s="131">
        <v>27412</v>
      </c>
      <c r="L48" s="22"/>
      <c r="M48" s="14">
        <f t="shared" si="8"/>
        <v>27412</v>
      </c>
      <c r="N48" s="71" t="str">
        <f t="shared" si="9"/>
        <v xml:space="preserve"> </v>
      </c>
      <c r="O48" s="68">
        <f t="shared" si="10"/>
        <v>70.848517743144399</v>
      </c>
      <c r="P48" s="68" t="str">
        <f t="shared" si="11"/>
        <v xml:space="preserve"> </v>
      </c>
      <c r="Q48" s="68">
        <f t="shared" si="12"/>
        <v>70.848517743144399</v>
      </c>
    </row>
    <row r="49" spans="1:17" x14ac:dyDescent="0.25">
      <c r="A49" s="10" t="str">
        <f>IF(COUNTRY_INFO!A49=0," ",COUNTRY_INFO!A49)</f>
        <v>Angola</v>
      </c>
      <c r="B49" s="10" t="str">
        <f>IF(COUNTRY_INFO!B49=0," ",COUNTRY_INFO!B49)</f>
        <v>HUAMBO</v>
      </c>
      <c r="C49" s="10" t="str">
        <f>IF(COUNTRY_INFO!C49=0," ",COUNTRY_INFO!C49)</f>
        <v>LONDUIMBALI</v>
      </c>
      <c r="D49" s="11" t="str">
        <f>IF(COUNTRY_INFO!$U$9:$U$1000="T2 (PZQ)", COUNTRY_INFO!$U$9:$U$1000, " ")</f>
        <v xml:space="preserve"> </v>
      </c>
      <c r="E49" s="133" t="s">
        <v>296</v>
      </c>
      <c r="F49" s="67"/>
      <c r="G49" s="14">
        <v>30739</v>
      </c>
      <c r="H49" s="14"/>
      <c r="I49" s="11">
        <f t="shared" si="7"/>
        <v>30739</v>
      </c>
      <c r="J49" s="67"/>
      <c r="K49" s="131">
        <v>24452</v>
      </c>
      <c r="L49" s="22"/>
      <c r="M49" s="14">
        <f t="shared" si="8"/>
        <v>24452</v>
      </c>
      <c r="N49" s="71" t="str">
        <f t="shared" si="9"/>
        <v xml:space="preserve"> </v>
      </c>
      <c r="O49" s="68">
        <f t="shared" si="10"/>
        <v>79.547155079865973</v>
      </c>
      <c r="P49" s="68" t="str">
        <f t="shared" si="11"/>
        <v xml:space="preserve"> </v>
      </c>
      <c r="Q49" s="68">
        <f t="shared" si="12"/>
        <v>79.547155079865973</v>
      </c>
    </row>
    <row r="50" spans="1:17" x14ac:dyDescent="0.25">
      <c r="A50" s="10" t="str">
        <f>IF(COUNTRY_INFO!A50=0," ",COUNTRY_INFO!A50)</f>
        <v>Angola</v>
      </c>
      <c r="B50" s="10" t="str">
        <f>IF(COUNTRY_INFO!B50=0," ",COUNTRY_INFO!B50)</f>
        <v>HUAMBO</v>
      </c>
      <c r="C50" s="10" t="str">
        <f>IF(COUNTRY_INFO!C50=0," ",COUNTRY_INFO!C50)</f>
        <v>LONGONJO</v>
      </c>
      <c r="D50" s="11" t="str">
        <f>IF(COUNTRY_INFO!$U$9:$U$1000="T2 (PZQ)", COUNTRY_INFO!$U$9:$U$1000, " ")</f>
        <v xml:space="preserve"> </v>
      </c>
      <c r="E50" s="133" t="s">
        <v>296</v>
      </c>
      <c r="F50" s="67"/>
      <c r="G50" s="14">
        <v>22398</v>
      </c>
      <c r="H50" s="14"/>
      <c r="I50" s="11">
        <f t="shared" si="7"/>
        <v>22398</v>
      </c>
      <c r="J50" s="67"/>
      <c r="K50" s="131">
        <v>15080</v>
      </c>
      <c r="L50" s="22"/>
      <c r="M50" s="14">
        <f t="shared" si="8"/>
        <v>15080</v>
      </c>
      <c r="N50" s="71" t="str">
        <f t="shared" si="9"/>
        <v xml:space="preserve"> </v>
      </c>
      <c r="O50" s="68">
        <f t="shared" si="10"/>
        <v>67.327439949995536</v>
      </c>
      <c r="P50" s="68" t="str">
        <f t="shared" si="11"/>
        <v xml:space="preserve"> </v>
      </c>
      <c r="Q50" s="68">
        <f t="shared" si="12"/>
        <v>67.327439949995536</v>
      </c>
    </row>
    <row r="51" spans="1:17" x14ac:dyDescent="0.25">
      <c r="A51" s="10" t="str">
        <f>IF(COUNTRY_INFO!A51=0," ",COUNTRY_INFO!A51)</f>
        <v>Angola</v>
      </c>
      <c r="B51" s="10" t="str">
        <f>IF(COUNTRY_INFO!B51=0," ",COUNTRY_INFO!B51)</f>
        <v>HUAMBO</v>
      </c>
      <c r="C51" s="10" t="str">
        <f>IF(COUNTRY_INFO!C51=0," ",COUNTRY_INFO!C51)</f>
        <v>MUNGO</v>
      </c>
      <c r="D51" s="11" t="str">
        <f>IF(COUNTRY_INFO!$U$9:$U$1000="T2 (PZQ)", COUNTRY_INFO!$U$9:$U$1000, " ")</f>
        <v xml:space="preserve"> </v>
      </c>
      <c r="E51" s="133" t="s">
        <v>296</v>
      </c>
      <c r="F51" s="67"/>
      <c r="G51" s="14">
        <v>25252</v>
      </c>
      <c r="H51" s="14"/>
      <c r="I51" s="11">
        <f t="shared" si="7"/>
        <v>25252</v>
      </c>
      <c r="J51" s="67"/>
      <c r="K51" s="131">
        <v>18928</v>
      </c>
      <c r="L51" s="22"/>
      <c r="M51" s="14">
        <f t="shared" si="8"/>
        <v>18928</v>
      </c>
      <c r="N51" s="71" t="str">
        <f t="shared" si="9"/>
        <v xml:space="preserve"> </v>
      </c>
      <c r="O51" s="68">
        <f t="shared" si="10"/>
        <v>74.956439093933156</v>
      </c>
      <c r="P51" s="68" t="str">
        <f t="shared" si="11"/>
        <v xml:space="preserve"> </v>
      </c>
      <c r="Q51" s="68">
        <f t="shared" si="12"/>
        <v>74.956439093933156</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IF(COUNTRY_INFO!$U$9:$U$1000="T2 (PZQ)", COUNTRY_INFO!$U$9:$U$1000, " ")</f>
        <v xml:space="preserve"> </v>
      </c>
      <c r="E52" s="133" t="s">
        <v>296</v>
      </c>
      <c r="F52" s="67"/>
      <c r="G52" s="14">
        <v>21751</v>
      </c>
      <c r="H52" s="14"/>
      <c r="I52" s="11">
        <f t="shared" si="7"/>
        <v>21751</v>
      </c>
      <c r="J52" s="67"/>
      <c r="K52" s="131">
        <v>16755</v>
      </c>
      <c r="L52" s="22"/>
      <c r="M52" s="14">
        <f t="shared" si="8"/>
        <v>16755</v>
      </c>
      <c r="N52" s="71" t="str">
        <f t="shared" si="9"/>
        <v xml:space="preserve"> </v>
      </c>
      <c r="O52" s="68">
        <f t="shared" si="10"/>
        <v>77.030941106156035</v>
      </c>
      <c r="P52" s="68" t="str">
        <f t="shared" si="11"/>
        <v xml:space="preserve"> </v>
      </c>
      <c r="Q52" s="68">
        <f t="shared" si="12"/>
        <v>77.030941106156035</v>
      </c>
    </row>
    <row r="53" spans="1:17" x14ac:dyDescent="0.25">
      <c r="A53" s="10" t="str">
        <f>IF(COUNTRY_INFO!A53=0," ",COUNTRY_INFO!A53)</f>
        <v>Angola</v>
      </c>
      <c r="B53" s="10" t="str">
        <f>IF(COUNTRY_INFO!B53=0," ",COUNTRY_INFO!B53)</f>
        <v>HUAMBO</v>
      </c>
      <c r="C53" s="10" t="str">
        <f>IF(COUNTRY_INFO!C53=0," ",COUNTRY_INFO!C53)</f>
        <v>TCHINDJENJE</v>
      </c>
      <c r="D53" s="11" t="str">
        <f>IF(COUNTRY_INFO!$U$9:$U$1000="T2 (PZQ)", COUNTRY_INFO!$U$9:$U$1000, " ")</f>
        <v xml:space="preserve"> </v>
      </c>
      <c r="E53" s="133" t="s">
        <v>296</v>
      </c>
      <c r="F53" s="67"/>
      <c r="G53" s="14">
        <v>14409</v>
      </c>
      <c r="H53" s="14"/>
      <c r="I53" s="11">
        <f t="shared" si="7"/>
        <v>14409</v>
      </c>
      <c r="J53" s="67"/>
      <c r="K53" s="131">
        <v>8226</v>
      </c>
      <c r="L53" s="22"/>
      <c r="M53" s="14">
        <f t="shared" si="8"/>
        <v>8226</v>
      </c>
      <c r="N53" s="71" t="str">
        <f t="shared" si="9"/>
        <v xml:space="preserve"> </v>
      </c>
      <c r="O53" s="68">
        <f t="shared" si="10"/>
        <v>57.089319175515307</v>
      </c>
      <c r="P53" s="68" t="str">
        <f t="shared" si="11"/>
        <v xml:space="preserve"> </v>
      </c>
      <c r="Q53" s="68">
        <f t="shared" si="12"/>
        <v>57.089319175515307</v>
      </c>
    </row>
    <row r="54" spans="1:17" x14ac:dyDescent="0.25">
      <c r="A54" s="10" t="str">
        <f>IF(COUNTRY_INFO!A54=0," ",COUNTRY_INFO!A54)</f>
        <v>Angola</v>
      </c>
      <c r="B54" s="10" t="str">
        <f>IF(COUNTRY_INFO!B54=0," ",COUNTRY_INFO!B54)</f>
        <v>HUAMBO</v>
      </c>
      <c r="C54" s="10" t="str">
        <f>IF(COUNTRY_INFO!C54=0," ",COUNTRY_INFO!C54)</f>
        <v>UKUMA</v>
      </c>
      <c r="D54" s="11" t="str">
        <f>IF(COUNTRY_INFO!$U$9:$U$1000="T2 (PZQ)", COUNTRY_INFO!$U$9:$U$1000, " ")</f>
        <v xml:space="preserve"> </v>
      </c>
      <c r="E54" s="133" t="s">
        <v>296</v>
      </c>
      <c r="F54" s="67"/>
      <c r="G54" s="14">
        <v>16642</v>
      </c>
      <c r="H54" s="14"/>
      <c r="I54" s="11">
        <f t="shared" si="7"/>
        <v>16642</v>
      </c>
      <c r="J54" s="67"/>
      <c r="K54" s="131">
        <v>13212</v>
      </c>
      <c r="L54" s="22"/>
      <c r="M54" s="14">
        <f t="shared" si="8"/>
        <v>13212</v>
      </c>
      <c r="N54" s="71" t="str">
        <f t="shared" si="9"/>
        <v xml:space="preserve"> </v>
      </c>
      <c r="O54" s="68">
        <f t="shared" si="10"/>
        <v>79.389496454753044</v>
      </c>
      <c r="P54" s="68" t="str">
        <f t="shared" si="11"/>
        <v xml:space="preserve"> </v>
      </c>
      <c r="Q54" s="68">
        <f t="shared" si="12"/>
        <v>79.389496454753044</v>
      </c>
    </row>
    <row r="55" spans="1:17" x14ac:dyDescent="0.25">
      <c r="A55" s="10" t="str">
        <f>IF(COUNTRY_INFO!A55=0," ",COUNTRY_INFO!A55)</f>
        <v>Angola</v>
      </c>
      <c r="B55" s="10" t="str">
        <f>IF(COUNTRY_INFO!B55=0," ",COUNTRY_INFO!B55)</f>
        <v>HUILA</v>
      </c>
      <c r="C55" s="10" t="str">
        <f>IF(COUNTRY_INFO!C55=0," ",COUNTRY_INFO!C55)</f>
        <v>CACONDA</v>
      </c>
      <c r="D55" s="11" t="str">
        <f>IF(COUNTRY_INFO!$U$9:$U$1000="T2 (PZQ)", COUNTRY_INFO!$U$9:$U$1000, " ")</f>
        <v xml:space="preserve"> </v>
      </c>
      <c r="E55" s="127"/>
      <c r="F55" s="67"/>
      <c r="G55" s="132"/>
      <c r="H55" s="14"/>
      <c r="I55" s="11">
        <f t="shared" si="7"/>
        <v>0</v>
      </c>
      <c r="J55" s="67"/>
      <c r="K55" s="131"/>
      <c r="L55" s="22"/>
      <c r="M55" s="14">
        <f t="shared" si="8"/>
        <v>0</v>
      </c>
      <c r="N55" s="71" t="str">
        <f t="shared" si="9"/>
        <v xml:space="preserve"> </v>
      </c>
      <c r="O55" s="68" t="str">
        <f t="shared" si="10"/>
        <v xml:space="preserve"> </v>
      </c>
      <c r="P55" s="68" t="str">
        <f t="shared" si="11"/>
        <v xml:space="preserve"> </v>
      </c>
      <c r="Q55" s="68" t="str">
        <f t="shared" si="12"/>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IF(COUNTRY_INFO!$U$9:$U$1000="T2 (PZQ)", COUNTRY_INFO!$U$9:$U$1000, " ")</f>
        <v xml:space="preserve"> </v>
      </c>
      <c r="E56" s="127"/>
      <c r="F56" s="67"/>
      <c r="G56" s="14"/>
      <c r="H56" s="14"/>
      <c r="I56" s="11">
        <f t="shared" si="7"/>
        <v>0</v>
      </c>
      <c r="J56" s="67"/>
      <c r="K56" s="22"/>
      <c r="L56" s="22"/>
      <c r="M56" s="14">
        <f t="shared" si="8"/>
        <v>0</v>
      </c>
      <c r="N56" s="71" t="str">
        <f t="shared" si="9"/>
        <v xml:space="preserve"> </v>
      </c>
      <c r="O56" s="68" t="str">
        <f t="shared" si="10"/>
        <v xml:space="preserve"> </v>
      </c>
      <c r="P56" s="68" t="str">
        <f t="shared" si="11"/>
        <v xml:space="preserve"> </v>
      </c>
      <c r="Q56" s="68" t="str">
        <f t="shared" si="12"/>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IF(COUNTRY_INFO!$U$9:$U$1000="T2 (PZQ)", COUNTRY_INFO!$U$9:$U$1000, " ")</f>
        <v xml:space="preserve"> </v>
      </c>
      <c r="E57" s="127"/>
      <c r="F57" s="67"/>
      <c r="G57" s="14"/>
      <c r="H57" s="14"/>
      <c r="I57" s="11">
        <f t="shared" si="7"/>
        <v>0</v>
      </c>
      <c r="J57" s="67"/>
      <c r="K57" s="22"/>
      <c r="L57" s="22"/>
      <c r="M57" s="14">
        <f t="shared" si="8"/>
        <v>0</v>
      </c>
      <c r="N57" s="71" t="str">
        <f t="shared" si="9"/>
        <v xml:space="preserve"> </v>
      </c>
      <c r="O57" s="68" t="str">
        <f t="shared" si="10"/>
        <v xml:space="preserve"> </v>
      </c>
      <c r="P57" s="68" t="str">
        <f t="shared" si="11"/>
        <v xml:space="preserve"> </v>
      </c>
      <c r="Q57" s="68" t="str">
        <f t="shared" si="12"/>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IF(COUNTRY_INFO!$U$9:$U$1000="T2 (PZQ)", COUNTRY_INFO!$U$9:$U$1000, " ")</f>
        <v xml:space="preserve"> </v>
      </c>
      <c r="E58" s="127"/>
      <c r="F58" s="67"/>
      <c r="G58" s="14"/>
      <c r="H58" s="14"/>
      <c r="I58" s="11">
        <f t="shared" si="7"/>
        <v>0</v>
      </c>
      <c r="J58" s="67"/>
      <c r="K58" s="22"/>
      <c r="L58" s="22"/>
      <c r="M58" s="14">
        <f t="shared" si="8"/>
        <v>0</v>
      </c>
      <c r="N58" s="71" t="str">
        <f t="shared" si="9"/>
        <v xml:space="preserve"> </v>
      </c>
      <c r="O58" s="68" t="str">
        <f t="shared" si="10"/>
        <v xml:space="preserve"> </v>
      </c>
      <c r="P58" s="68" t="str">
        <f t="shared" si="11"/>
        <v xml:space="preserve"> </v>
      </c>
      <c r="Q58" s="68" t="str">
        <f t="shared" si="12"/>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IF(COUNTRY_INFO!$U$9:$U$1000="T2 (PZQ)", COUNTRY_INFO!$U$9:$U$1000, " ")</f>
        <v xml:space="preserve"> </v>
      </c>
      <c r="E59" s="127"/>
      <c r="F59" s="67"/>
      <c r="G59" s="14"/>
      <c r="H59" s="14"/>
      <c r="I59" s="11">
        <f t="shared" si="7"/>
        <v>0</v>
      </c>
      <c r="J59" s="67"/>
      <c r="K59" s="22"/>
      <c r="L59" s="22"/>
      <c r="M59" s="14">
        <f t="shared" si="8"/>
        <v>0</v>
      </c>
      <c r="N59" s="71" t="str">
        <f t="shared" si="9"/>
        <v xml:space="preserve"> </v>
      </c>
      <c r="O59" s="68" t="str">
        <f t="shared" si="10"/>
        <v xml:space="preserve"> </v>
      </c>
      <c r="P59" s="68" t="str">
        <f t="shared" si="11"/>
        <v xml:space="preserve"> </v>
      </c>
      <c r="Q59" s="68" t="str">
        <f t="shared" si="12"/>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IF(COUNTRY_INFO!$U$9:$U$1000="T2 (PZQ)", COUNTRY_INFO!$U$9:$U$1000, " ")</f>
        <v xml:space="preserve"> </v>
      </c>
      <c r="E60" s="127"/>
      <c r="F60" s="67"/>
      <c r="G60" s="14"/>
      <c r="H60" s="14"/>
      <c r="I60" s="11">
        <f t="shared" si="7"/>
        <v>0</v>
      </c>
      <c r="J60" s="67"/>
      <c r="K60" s="22"/>
      <c r="L60" s="22"/>
      <c r="M60" s="14">
        <f t="shared" si="8"/>
        <v>0</v>
      </c>
      <c r="N60" s="71" t="str">
        <f t="shared" si="9"/>
        <v xml:space="preserve"> </v>
      </c>
      <c r="O60" s="68" t="str">
        <f t="shared" si="10"/>
        <v xml:space="preserve"> </v>
      </c>
      <c r="P60" s="68" t="str">
        <f t="shared" si="11"/>
        <v xml:space="preserve"> </v>
      </c>
      <c r="Q60" s="68" t="str">
        <f t="shared" si="12"/>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IF(COUNTRY_INFO!$U$9:$U$1000="T2 (PZQ)", COUNTRY_INFO!$U$9:$U$1000, " ")</f>
        <v xml:space="preserve"> </v>
      </c>
      <c r="E61" s="127"/>
      <c r="F61" s="67"/>
      <c r="G61" s="14"/>
      <c r="H61" s="14"/>
      <c r="I61" s="11">
        <f t="shared" si="7"/>
        <v>0</v>
      </c>
      <c r="J61" s="67"/>
      <c r="K61" s="22"/>
      <c r="L61" s="22"/>
      <c r="M61" s="14">
        <f t="shared" si="8"/>
        <v>0</v>
      </c>
      <c r="N61" s="71" t="str">
        <f t="shared" si="9"/>
        <v xml:space="preserve"> </v>
      </c>
      <c r="O61" s="68" t="str">
        <f t="shared" si="10"/>
        <v xml:space="preserve"> </v>
      </c>
      <c r="P61" s="68" t="str">
        <f t="shared" si="11"/>
        <v xml:space="preserve"> </v>
      </c>
      <c r="Q61" s="68" t="str">
        <f t="shared" si="12"/>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IF(COUNTRY_INFO!$U$9:$U$1000="T2 (PZQ)", COUNTRY_INFO!$U$9:$U$1000, " ")</f>
        <v xml:space="preserve"> </v>
      </c>
      <c r="E62" s="127"/>
      <c r="F62" s="67"/>
      <c r="G62" s="14"/>
      <c r="H62" s="14"/>
      <c r="I62" s="11">
        <f t="shared" si="7"/>
        <v>0</v>
      </c>
      <c r="J62" s="67"/>
      <c r="K62" s="22"/>
      <c r="L62" s="22"/>
      <c r="M62" s="14">
        <f t="shared" si="8"/>
        <v>0</v>
      </c>
      <c r="N62" s="71" t="str">
        <f t="shared" si="9"/>
        <v xml:space="preserve"> </v>
      </c>
      <c r="O62" s="68" t="str">
        <f t="shared" si="10"/>
        <v xml:space="preserve"> </v>
      </c>
      <c r="P62" s="68" t="str">
        <f t="shared" si="11"/>
        <v xml:space="preserve"> </v>
      </c>
      <c r="Q62" s="68" t="str">
        <f t="shared" si="12"/>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IF(COUNTRY_INFO!$U$9:$U$1000="T2 (PZQ)", COUNTRY_INFO!$U$9:$U$1000, " ")</f>
        <v xml:space="preserve"> </v>
      </c>
      <c r="E63" s="127"/>
      <c r="F63" s="67"/>
      <c r="G63" s="14"/>
      <c r="H63" s="14"/>
      <c r="I63" s="11">
        <f t="shared" si="7"/>
        <v>0</v>
      </c>
      <c r="J63" s="67"/>
      <c r="K63" s="22"/>
      <c r="L63" s="22"/>
      <c r="M63" s="14">
        <f t="shared" si="8"/>
        <v>0</v>
      </c>
      <c r="N63" s="71" t="str">
        <f t="shared" si="9"/>
        <v xml:space="preserve"> </v>
      </c>
      <c r="O63" s="68" t="str">
        <f t="shared" si="10"/>
        <v xml:space="preserve"> </v>
      </c>
      <c r="P63" s="68" t="str">
        <f t="shared" si="11"/>
        <v xml:space="preserve"> </v>
      </c>
      <c r="Q63" s="68" t="str">
        <f t="shared" si="12"/>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IF(COUNTRY_INFO!$U$9:$U$1000="T2 (PZQ)", COUNTRY_INFO!$U$9:$U$1000, " ")</f>
        <v xml:space="preserve"> </v>
      </c>
      <c r="E64" s="127"/>
      <c r="F64" s="67"/>
      <c r="G64" s="14"/>
      <c r="H64" s="14"/>
      <c r="I64" s="11">
        <f t="shared" si="7"/>
        <v>0</v>
      </c>
      <c r="J64" s="67"/>
      <c r="K64" s="22"/>
      <c r="L64" s="22"/>
      <c r="M64" s="14">
        <f t="shared" si="8"/>
        <v>0</v>
      </c>
      <c r="N64" s="71" t="str">
        <f t="shared" si="9"/>
        <v xml:space="preserve"> </v>
      </c>
      <c r="O64" s="68" t="str">
        <f t="shared" si="10"/>
        <v xml:space="preserve"> </v>
      </c>
      <c r="P64" s="68" t="str">
        <f t="shared" si="11"/>
        <v xml:space="preserve"> </v>
      </c>
      <c r="Q64" s="68" t="str">
        <f t="shared" si="12"/>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IF(COUNTRY_INFO!$U$9:$U$1000="T2 (PZQ)", COUNTRY_INFO!$U$9:$U$1000, " ")</f>
        <v xml:space="preserve"> </v>
      </c>
      <c r="E65" s="127"/>
      <c r="F65" s="67"/>
      <c r="G65" s="14"/>
      <c r="H65" s="14"/>
      <c r="I65" s="11">
        <f t="shared" si="7"/>
        <v>0</v>
      </c>
      <c r="J65" s="67"/>
      <c r="K65" s="22"/>
      <c r="L65" s="22"/>
      <c r="M65" s="14">
        <f t="shared" si="8"/>
        <v>0</v>
      </c>
      <c r="N65" s="71" t="str">
        <f t="shared" si="9"/>
        <v xml:space="preserve"> </v>
      </c>
      <c r="O65" s="68" t="str">
        <f t="shared" si="10"/>
        <v xml:space="preserve"> </v>
      </c>
      <c r="P65" s="68" t="str">
        <f t="shared" si="11"/>
        <v xml:space="preserve"> </v>
      </c>
      <c r="Q65" s="68" t="str">
        <f t="shared" si="12"/>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IF(COUNTRY_INFO!$U$9:$U$1000="T2 (PZQ)", COUNTRY_INFO!$U$9:$U$1000, " ")</f>
        <v xml:space="preserve"> </v>
      </c>
      <c r="E66" s="127"/>
      <c r="F66" s="67"/>
      <c r="G66" s="14"/>
      <c r="H66" s="14"/>
      <c r="I66" s="11">
        <f t="shared" si="7"/>
        <v>0</v>
      </c>
      <c r="J66" s="67"/>
      <c r="K66" s="22"/>
      <c r="L66" s="22"/>
      <c r="M66" s="14">
        <f t="shared" si="8"/>
        <v>0</v>
      </c>
      <c r="N66" s="71" t="str">
        <f t="shared" si="9"/>
        <v xml:space="preserve"> </v>
      </c>
      <c r="O66" s="68" t="str">
        <f t="shared" si="10"/>
        <v xml:space="preserve"> </v>
      </c>
      <c r="P66" s="68" t="str">
        <f t="shared" si="11"/>
        <v xml:space="preserve"> </v>
      </c>
      <c r="Q66" s="68" t="str">
        <f t="shared" si="12"/>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IF(COUNTRY_INFO!$U$9:$U$1000="T2 (PZQ)", COUNTRY_INFO!$U$9:$U$1000, " ")</f>
        <v xml:space="preserve"> </v>
      </c>
      <c r="E67" s="127"/>
      <c r="F67" s="67"/>
      <c r="G67" s="14"/>
      <c r="H67" s="14"/>
      <c r="I67" s="11">
        <f t="shared" si="7"/>
        <v>0</v>
      </c>
      <c r="J67" s="67"/>
      <c r="K67" s="22"/>
      <c r="L67" s="22"/>
      <c r="M67" s="14">
        <f t="shared" si="8"/>
        <v>0</v>
      </c>
      <c r="N67" s="71" t="str">
        <f t="shared" si="9"/>
        <v xml:space="preserve"> </v>
      </c>
      <c r="O67" s="68" t="str">
        <f t="shared" si="10"/>
        <v xml:space="preserve"> </v>
      </c>
      <c r="P67" s="68" t="str">
        <f t="shared" si="11"/>
        <v xml:space="preserve"> </v>
      </c>
      <c r="Q67" s="68" t="str">
        <f t="shared" si="12"/>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IF(COUNTRY_INFO!$U$9:$U$1000="T2 (PZQ)", COUNTRY_INFO!$U$9:$U$1000, " ")</f>
        <v xml:space="preserve"> </v>
      </c>
      <c r="E68" s="127"/>
      <c r="F68" s="67"/>
      <c r="G68" s="14"/>
      <c r="H68" s="14"/>
      <c r="I68" s="11">
        <f t="shared" si="7"/>
        <v>0</v>
      </c>
      <c r="J68" s="67"/>
      <c r="K68" s="22"/>
      <c r="L68" s="22"/>
      <c r="M68" s="14">
        <f t="shared" si="8"/>
        <v>0</v>
      </c>
      <c r="N68" s="71" t="str">
        <f t="shared" si="9"/>
        <v xml:space="preserve"> </v>
      </c>
      <c r="O68" s="68" t="str">
        <f t="shared" si="10"/>
        <v xml:space="preserve"> </v>
      </c>
      <c r="P68" s="68" t="str">
        <f t="shared" si="11"/>
        <v xml:space="preserve"> </v>
      </c>
      <c r="Q68" s="68" t="str">
        <f t="shared" si="12"/>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IF(COUNTRY_INFO!$U$9:$U$1000="T2 (PZQ)", COUNTRY_INFO!$U$9:$U$1000, " ")</f>
        <v xml:space="preserve"> </v>
      </c>
      <c r="E69" s="127"/>
      <c r="F69" s="67"/>
      <c r="G69" s="14"/>
      <c r="H69" s="14"/>
      <c r="I69" s="11">
        <f t="shared" si="7"/>
        <v>0</v>
      </c>
      <c r="J69" s="67"/>
      <c r="K69" s="22"/>
      <c r="L69" s="22"/>
      <c r="M69" s="14">
        <f t="shared" si="8"/>
        <v>0</v>
      </c>
      <c r="N69" s="71" t="str">
        <f t="shared" si="9"/>
        <v xml:space="preserve"> </v>
      </c>
      <c r="O69" s="68" t="str">
        <f t="shared" si="10"/>
        <v xml:space="preserve"> </v>
      </c>
      <c r="P69" s="68" t="str">
        <f t="shared" si="11"/>
        <v xml:space="preserve"> </v>
      </c>
      <c r="Q69" s="68" t="str">
        <f t="shared" si="12"/>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IF(COUNTRY_INFO!$U$9:$U$1000="T2 (PZQ)", COUNTRY_INFO!$U$9:$U$1000, " ")</f>
        <v xml:space="preserve"> </v>
      </c>
      <c r="E70" s="127"/>
      <c r="F70" s="67"/>
      <c r="G70" s="14"/>
      <c r="H70" s="14"/>
      <c r="I70" s="11">
        <f t="shared" si="7"/>
        <v>0</v>
      </c>
      <c r="J70" s="67"/>
      <c r="K70" s="22"/>
      <c r="L70" s="22"/>
      <c r="M70" s="14">
        <f t="shared" si="8"/>
        <v>0</v>
      </c>
      <c r="N70" s="71" t="str">
        <f t="shared" si="9"/>
        <v xml:space="preserve"> </v>
      </c>
      <c r="O70" s="68" t="str">
        <f t="shared" si="10"/>
        <v xml:space="preserve"> </v>
      </c>
      <c r="P70" s="68" t="str">
        <f t="shared" si="11"/>
        <v xml:space="preserve"> </v>
      </c>
      <c r="Q70" s="68" t="str">
        <f t="shared" si="12"/>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IF(COUNTRY_INFO!$U$9:$U$1000="T2 (PZQ)", COUNTRY_INFO!$U$9:$U$1000, " ")</f>
        <v xml:space="preserve"> </v>
      </c>
      <c r="E71" s="127"/>
      <c r="F71" s="67"/>
      <c r="G71" s="14"/>
      <c r="H71" s="14"/>
      <c r="I71" s="11">
        <f t="shared" si="7"/>
        <v>0</v>
      </c>
      <c r="J71" s="67"/>
      <c r="K71" s="22"/>
      <c r="L71" s="22"/>
      <c r="M71" s="14">
        <f t="shared" si="8"/>
        <v>0</v>
      </c>
      <c r="N71" s="71" t="str">
        <f t="shared" si="9"/>
        <v xml:space="preserve"> </v>
      </c>
      <c r="O71" s="68" t="str">
        <f t="shared" si="10"/>
        <v xml:space="preserve"> </v>
      </c>
      <c r="P71" s="68" t="str">
        <f t="shared" si="11"/>
        <v xml:space="preserve"> </v>
      </c>
      <c r="Q71" s="68" t="str">
        <f t="shared" si="12"/>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IF(COUNTRY_INFO!$U$9:$U$1000="T2 (PZQ)", COUNTRY_INFO!$U$9:$U$1000, " ")</f>
        <v xml:space="preserve"> </v>
      </c>
      <c r="E72" s="127"/>
      <c r="F72" s="67"/>
      <c r="G72" s="14"/>
      <c r="H72" s="14"/>
      <c r="I72" s="11">
        <f t="shared" si="7"/>
        <v>0</v>
      </c>
      <c r="J72" s="67"/>
      <c r="K72" s="22"/>
      <c r="L72" s="22"/>
      <c r="M72" s="14">
        <f t="shared" si="8"/>
        <v>0</v>
      </c>
      <c r="N72" s="71" t="str">
        <f t="shared" si="9"/>
        <v xml:space="preserve"> </v>
      </c>
      <c r="O72" s="68" t="str">
        <f t="shared" si="10"/>
        <v xml:space="preserve"> </v>
      </c>
      <c r="P72" s="68" t="str">
        <f t="shared" si="11"/>
        <v xml:space="preserve"> </v>
      </c>
      <c r="Q72" s="68" t="str">
        <f t="shared" si="12"/>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IF(COUNTRY_INFO!$U$9:$U$1000="T2 (PZQ)", COUNTRY_INFO!$U$9:$U$1000, " ")</f>
        <v xml:space="preserve"> </v>
      </c>
      <c r="E73" s="127"/>
      <c r="F73" s="67"/>
      <c r="G73" s="14"/>
      <c r="H73" s="14"/>
      <c r="I73" s="11">
        <f t="shared" ref="I73:I104" si="13">SUM(F73:H73)</f>
        <v>0</v>
      </c>
      <c r="J73" s="67"/>
      <c r="K73" s="22"/>
      <c r="L73" s="22"/>
      <c r="M73" s="14">
        <f t="shared" ref="M73:M104" si="14">SUM(J73:L73)</f>
        <v>0</v>
      </c>
      <c r="N73" s="71" t="str">
        <f t="shared" ref="N73:N104" si="15">IF(F73&lt;&gt;0, IF(J73/F73*100=0, "-", J73/F73*100), " ")</f>
        <v xml:space="preserve"> </v>
      </c>
      <c r="O73" s="68" t="str">
        <f t="shared" ref="O73:O104" si="16">IF(G73&lt;&gt;0, IF(K73/G73*100=0, "-", K73/G73*100), " ")</f>
        <v xml:space="preserve"> </v>
      </c>
      <c r="P73" s="68" t="str">
        <f t="shared" ref="P73:P104" si="17">IF(H73&lt;&gt;0, IF(L73/H73*100=0, "-", L73/H73*100), " ")</f>
        <v xml:space="preserve"> </v>
      </c>
      <c r="Q73" s="68" t="str">
        <f t="shared" ref="Q73:Q104" si="18">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IF(COUNTRY_INFO!$U$9:$U$1000="T2 (PZQ)", COUNTRY_INFO!$U$9:$U$1000, " ")</f>
        <v xml:space="preserve"> </v>
      </c>
      <c r="E74" s="127"/>
      <c r="F74" s="67"/>
      <c r="G74" s="14"/>
      <c r="H74" s="14"/>
      <c r="I74" s="11">
        <f t="shared" si="13"/>
        <v>0</v>
      </c>
      <c r="J74" s="67"/>
      <c r="K74" s="22"/>
      <c r="L74" s="22"/>
      <c r="M74" s="14">
        <f t="shared" si="14"/>
        <v>0</v>
      </c>
      <c r="N74" s="71" t="str">
        <f t="shared" si="15"/>
        <v xml:space="preserve"> </v>
      </c>
      <c r="O74" s="68" t="str">
        <f t="shared" si="16"/>
        <v xml:space="preserve"> </v>
      </c>
      <c r="P74" s="68" t="str">
        <f t="shared" si="17"/>
        <v xml:space="preserve"> </v>
      </c>
      <c r="Q74" s="68" t="str">
        <f t="shared" si="18"/>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IF(COUNTRY_INFO!$U$9:$U$1000="T2 (PZQ)", COUNTRY_INFO!$U$9:$U$1000, " ")</f>
        <v xml:space="preserve"> </v>
      </c>
      <c r="E75" s="127"/>
      <c r="F75" s="67"/>
      <c r="G75" s="14"/>
      <c r="H75" s="14"/>
      <c r="I75" s="11">
        <f t="shared" si="13"/>
        <v>0</v>
      </c>
      <c r="J75" s="67"/>
      <c r="K75" s="22"/>
      <c r="L75" s="22"/>
      <c r="M75" s="14">
        <f t="shared" si="14"/>
        <v>0</v>
      </c>
      <c r="N75" s="71" t="str">
        <f t="shared" si="15"/>
        <v xml:space="preserve"> </v>
      </c>
      <c r="O75" s="68" t="str">
        <f t="shared" si="16"/>
        <v xml:space="preserve"> </v>
      </c>
      <c r="P75" s="68" t="str">
        <f t="shared" si="17"/>
        <v xml:space="preserve"> </v>
      </c>
      <c r="Q75" s="68" t="str">
        <f t="shared" si="18"/>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IF(COUNTRY_INFO!$U$9:$U$1000="T2 (PZQ)", COUNTRY_INFO!$U$9:$U$1000, " ")</f>
        <v xml:space="preserve"> </v>
      </c>
      <c r="E76" s="127"/>
      <c r="F76" s="67"/>
      <c r="G76" s="14"/>
      <c r="H76" s="14"/>
      <c r="I76" s="11">
        <f t="shared" si="13"/>
        <v>0</v>
      </c>
      <c r="J76" s="67"/>
      <c r="K76" s="22"/>
      <c r="L76" s="22"/>
      <c r="M76" s="14">
        <f t="shared" si="14"/>
        <v>0</v>
      </c>
      <c r="N76" s="71" t="str">
        <f t="shared" si="15"/>
        <v xml:space="preserve"> </v>
      </c>
      <c r="O76" s="68" t="str">
        <f t="shared" si="16"/>
        <v xml:space="preserve"> </v>
      </c>
      <c r="P76" s="68" t="str">
        <f t="shared" si="17"/>
        <v xml:space="preserve"> </v>
      </c>
      <c r="Q76" s="68" t="str">
        <f t="shared" si="18"/>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IF(COUNTRY_INFO!$U$9:$U$1000="T2 (PZQ)", COUNTRY_INFO!$U$9:$U$1000, " ")</f>
        <v xml:space="preserve"> </v>
      </c>
      <c r="E77" s="127"/>
      <c r="F77" s="67"/>
      <c r="G77" s="14"/>
      <c r="H77" s="14"/>
      <c r="I77" s="11">
        <f t="shared" si="13"/>
        <v>0</v>
      </c>
      <c r="J77" s="67"/>
      <c r="K77" s="22"/>
      <c r="L77" s="22"/>
      <c r="M77" s="14">
        <f t="shared" si="14"/>
        <v>0</v>
      </c>
      <c r="N77" s="71" t="str">
        <f t="shared" si="15"/>
        <v xml:space="preserve"> </v>
      </c>
      <c r="O77" s="68" t="str">
        <f t="shared" si="16"/>
        <v xml:space="preserve"> </v>
      </c>
      <c r="P77" s="68" t="str">
        <f t="shared" si="17"/>
        <v xml:space="preserve"> </v>
      </c>
      <c r="Q77" s="68" t="str">
        <f t="shared" si="18"/>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IF(COUNTRY_INFO!$U$9:$U$1000="T2 (PZQ)", COUNTRY_INFO!$U$9:$U$1000, " ")</f>
        <v xml:space="preserve"> </v>
      </c>
      <c r="E78" s="127"/>
      <c r="F78" s="67"/>
      <c r="G78" s="14"/>
      <c r="H78" s="14"/>
      <c r="I78" s="11">
        <f t="shared" si="13"/>
        <v>0</v>
      </c>
      <c r="J78" s="67"/>
      <c r="K78" s="22"/>
      <c r="L78" s="22"/>
      <c r="M78" s="14">
        <f t="shared" si="14"/>
        <v>0</v>
      </c>
      <c r="N78" s="71" t="str">
        <f t="shared" si="15"/>
        <v xml:space="preserve"> </v>
      </c>
      <c r="O78" s="68" t="str">
        <f t="shared" si="16"/>
        <v xml:space="preserve"> </v>
      </c>
      <c r="P78" s="68" t="str">
        <f t="shared" si="17"/>
        <v xml:space="preserve"> </v>
      </c>
      <c r="Q78" s="68" t="str">
        <f t="shared" si="18"/>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IF(COUNTRY_INFO!$U$9:$U$1000="T2 (PZQ)", COUNTRY_INFO!$U$9:$U$1000, " ")</f>
        <v xml:space="preserve"> </v>
      </c>
      <c r="E79" s="127"/>
      <c r="F79" s="67"/>
      <c r="G79" s="14"/>
      <c r="H79" s="14"/>
      <c r="I79" s="11">
        <f t="shared" si="13"/>
        <v>0</v>
      </c>
      <c r="J79" s="67"/>
      <c r="K79" s="22"/>
      <c r="L79" s="22"/>
      <c r="M79" s="14">
        <f t="shared" si="14"/>
        <v>0</v>
      </c>
      <c r="N79" s="71" t="str">
        <f t="shared" si="15"/>
        <v xml:space="preserve"> </v>
      </c>
      <c r="O79" s="68" t="str">
        <f t="shared" si="16"/>
        <v xml:space="preserve"> </v>
      </c>
      <c r="P79" s="68" t="str">
        <f t="shared" si="17"/>
        <v xml:space="preserve"> </v>
      </c>
      <c r="Q79" s="68" t="str">
        <f t="shared" si="18"/>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IF(COUNTRY_INFO!$U$9:$U$1000="T2 (PZQ)", COUNTRY_INFO!$U$9:$U$1000, " ")</f>
        <v xml:space="preserve"> </v>
      </c>
      <c r="E80" s="127"/>
      <c r="F80" s="67"/>
      <c r="G80" s="14"/>
      <c r="H80" s="14"/>
      <c r="I80" s="11">
        <f t="shared" si="13"/>
        <v>0</v>
      </c>
      <c r="J80" s="67"/>
      <c r="K80" s="22"/>
      <c r="L80" s="22"/>
      <c r="M80" s="14">
        <f t="shared" si="14"/>
        <v>0</v>
      </c>
      <c r="N80" s="71" t="str">
        <f t="shared" si="15"/>
        <v xml:space="preserve"> </v>
      </c>
      <c r="O80" s="68" t="str">
        <f t="shared" si="16"/>
        <v xml:space="preserve"> </v>
      </c>
      <c r="P80" s="68" t="str">
        <f t="shared" si="17"/>
        <v xml:space="preserve"> </v>
      </c>
      <c r="Q80" s="68" t="str">
        <f t="shared" si="18"/>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IF(COUNTRY_INFO!$U$9:$U$1000="T2 (PZQ)", COUNTRY_INFO!$U$9:$U$1000, " ")</f>
        <v xml:space="preserve"> </v>
      </c>
      <c r="E81" s="127"/>
      <c r="F81" s="67"/>
      <c r="G81" s="14"/>
      <c r="H81" s="14"/>
      <c r="I81" s="11">
        <f t="shared" si="13"/>
        <v>0</v>
      </c>
      <c r="J81" s="67"/>
      <c r="K81" s="22"/>
      <c r="L81" s="22"/>
      <c r="M81" s="14">
        <f t="shared" si="14"/>
        <v>0</v>
      </c>
      <c r="N81" s="71" t="str">
        <f t="shared" si="15"/>
        <v xml:space="preserve"> </v>
      </c>
      <c r="O81" s="68" t="str">
        <f t="shared" si="16"/>
        <v xml:space="preserve"> </v>
      </c>
      <c r="P81" s="68" t="str">
        <f t="shared" si="17"/>
        <v xml:space="preserve"> </v>
      </c>
      <c r="Q81" s="68" t="str">
        <f t="shared" si="18"/>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IF(COUNTRY_INFO!$U$9:$U$1000="T2 (PZQ)", COUNTRY_INFO!$U$9:$U$1000, " ")</f>
        <v xml:space="preserve"> </v>
      </c>
      <c r="E82" s="127"/>
      <c r="F82" s="67"/>
      <c r="G82" s="14"/>
      <c r="H82" s="14"/>
      <c r="I82" s="11">
        <f t="shared" si="13"/>
        <v>0</v>
      </c>
      <c r="J82" s="67"/>
      <c r="K82" s="22"/>
      <c r="L82" s="22"/>
      <c r="M82" s="14">
        <f t="shared" si="14"/>
        <v>0</v>
      </c>
      <c r="N82" s="71" t="str">
        <f t="shared" si="15"/>
        <v xml:space="preserve"> </v>
      </c>
      <c r="O82" s="68" t="str">
        <f t="shared" si="16"/>
        <v xml:space="preserve"> </v>
      </c>
      <c r="P82" s="68" t="str">
        <f t="shared" si="17"/>
        <v xml:space="preserve"> </v>
      </c>
      <c r="Q82" s="68" t="str">
        <f t="shared" si="18"/>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IF(COUNTRY_INFO!$U$9:$U$1000="T2 (PZQ)", COUNTRY_INFO!$U$9:$U$1000, " ")</f>
        <v xml:space="preserve"> </v>
      </c>
      <c r="E83" s="127"/>
      <c r="F83" s="67"/>
      <c r="G83" s="14"/>
      <c r="H83" s="14"/>
      <c r="I83" s="11">
        <f t="shared" si="13"/>
        <v>0</v>
      </c>
      <c r="J83" s="67"/>
      <c r="K83" s="22"/>
      <c r="L83" s="22"/>
      <c r="M83" s="14">
        <f t="shared" si="14"/>
        <v>0</v>
      </c>
      <c r="N83" s="71" t="str">
        <f t="shared" si="15"/>
        <v xml:space="preserve"> </v>
      </c>
      <c r="O83" s="68" t="str">
        <f t="shared" si="16"/>
        <v xml:space="preserve"> </v>
      </c>
      <c r="P83" s="68" t="str">
        <f t="shared" si="17"/>
        <v xml:space="preserve"> </v>
      </c>
      <c r="Q83" s="68" t="str">
        <f t="shared" si="18"/>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IF(COUNTRY_INFO!$U$9:$U$1000="T2 (PZQ)", COUNTRY_INFO!$U$9:$U$1000, " ")</f>
        <v xml:space="preserve"> </v>
      </c>
      <c r="E84" s="127"/>
      <c r="F84" s="67"/>
      <c r="G84" s="14"/>
      <c r="H84" s="14"/>
      <c r="I84" s="11">
        <f t="shared" si="13"/>
        <v>0</v>
      </c>
      <c r="J84" s="67"/>
      <c r="K84" s="22"/>
      <c r="L84" s="22"/>
      <c r="M84" s="14">
        <f t="shared" si="14"/>
        <v>0</v>
      </c>
      <c r="N84" s="71" t="str">
        <f t="shared" si="15"/>
        <v xml:space="preserve"> </v>
      </c>
      <c r="O84" s="68" t="str">
        <f t="shared" si="16"/>
        <v xml:space="preserve"> </v>
      </c>
      <c r="P84" s="68" t="str">
        <f t="shared" si="17"/>
        <v xml:space="preserve"> </v>
      </c>
      <c r="Q84" s="68" t="str">
        <f t="shared" si="18"/>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IF(COUNTRY_INFO!$U$9:$U$1000="T2 (PZQ)", COUNTRY_INFO!$U$9:$U$1000, " ")</f>
        <v xml:space="preserve"> </v>
      </c>
      <c r="E85" s="127"/>
      <c r="F85" s="67"/>
      <c r="G85" s="14"/>
      <c r="H85" s="14"/>
      <c r="I85" s="11">
        <f t="shared" si="13"/>
        <v>0</v>
      </c>
      <c r="J85" s="67"/>
      <c r="K85" s="22"/>
      <c r="L85" s="22"/>
      <c r="M85" s="14">
        <f t="shared" si="14"/>
        <v>0</v>
      </c>
      <c r="N85" s="71" t="str">
        <f t="shared" si="15"/>
        <v xml:space="preserve"> </v>
      </c>
      <c r="O85" s="68" t="str">
        <f t="shared" si="16"/>
        <v xml:space="preserve"> </v>
      </c>
      <c r="P85" s="68" t="str">
        <f t="shared" si="17"/>
        <v xml:space="preserve"> </v>
      </c>
      <c r="Q85" s="68" t="str">
        <f t="shared" si="18"/>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IF(COUNTRY_INFO!$U$9:$U$1000="T2 (PZQ)", COUNTRY_INFO!$U$9:$U$1000, " ")</f>
        <v xml:space="preserve"> </v>
      </c>
      <c r="E86" s="127"/>
      <c r="F86" s="67"/>
      <c r="G86" s="14"/>
      <c r="H86" s="14"/>
      <c r="I86" s="11">
        <f t="shared" si="13"/>
        <v>0</v>
      </c>
      <c r="J86" s="67"/>
      <c r="K86" s="22"/>
      <c r="L86" s="22"/>
      <c r="M86" s="14">
        <f t="shared" si="14"/>
        <v>0</v>
      </c>
      <c r="N86" s="71" t="str">
        <f t="shared" si="15"/>
        <v xml:space="preserve"> </v>
      </c>
      <c r="O86" s="68" t="str">
        <f t="shared" si="16"/>
        <v xml:space="preserve"> </v>
      </c>
      <c r="P86" s="68" t="str">
        <f t="shared" si="17"/>
        <v xml:space="preserve"> </v>
      </c>
      <c r="Q86" s="68" t="str">
        <f t="shared" si="18"/>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IF(COUNTRY_INFO!$U$9:$U$1000="T2 (PZQ)", COUNTRY_INFO!$U$9:$U$1000, " ")</f>
        <v xml:space="preserve"> </v>
      </c>
      <c r="E87" s="127"/>
      <c r="F87" s="67"/>
      <c r="G87" s="14"/>
      <c r="H87" s="14"/>
      <c r="I87" s="11">
        <f t="shared" si="13"/>
        <v>0</v>
      </c>
      <c r="J87" s="67"/>
      <c r="K87" s="22"/>
      <c r="L87" s="22"/>
      <c r="M87" s="14">
        <f t="shared" si="14"/>
        <v>0</v>
      </c>
      <c r="N87" s="71" t="str">
        <f t="shared" si="15"/>
        <v xml:space="preserve"> </v>
      </c>
      <c r="O87" s="68" t="str">
        <f t="shared" si="16"/>
        <v xml:space="preserve"> </v>
      </c>
      <c r="P87" s="68" t="str">
        <f t="shared" si="17"/>
        <v xml:space="preserve"> </v>
      </c>
      <c r="Q87" s="68" t="str">
        <f t="shared" si="18"/>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IF(COUNTRY_INFO!$U$9:$U$1000="T2 (PZQ)", COUNTRY_INFO!$U$9:$U$1000, " ")</f>
        <v xml:space="preserve"> </v>
      </c>
      <c r="E88" s="127"/>
      <c r="F88" s="67"/>
      <c r="G88" s="14"/>
      <c r="H88" s="14"/>
      <c r="I88" s="11">
        <f t="shared" si="13"/>
        <v>0</v>
      </c>
      <c r="J88" s="67"/>
      <c r="K88" s="22"/>
      <c r="L88" s="22"/>
      <c r="M88" s="14">
        <f t="shared" si="14"/>
        <v>0</v>
      </c>
      <c r="N88" s="71" t="str">
        <f t="shared" si="15"/>
        <v xml:space="preserve"> </v>
      </c>
      <c r="O88" s="68" t="str">
        <f t="shared" si="16"/>
        <v xml:space="preserve"> </v>
      </c>
      <c r="P88" s="68" t="str">
        <f t="shared" si="17"/>
        <v xml:space="preserve"> </v>
      </c>
      <c r="Q88" s="68" t="str">
        <f t="shared" si="18"/>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IF(COUNTRY_INFO!$U$9:$U$1000="T2 (PZQ)", COUNTRY_INFO!$U$9:$U$1000, " ")</f>
        <v xml:space="preserve"> </v>
      </c>
      <c r="E89" s="127"/>
      <c r="F89" s="67"/>
      <c r="G89" s="14"/>
      <c r="H89" s="14"/>
      <c r="I89" s="11">
        <f t="shared" si="13"/>
        <v>0</v>
      </c>
      <c r="J89" s="67"/>
      <c r="K89" s="22"/>
      <c r="L89" s="22"/>
      <c r="M89" s="14">
        <f t="shared" si="14"/>
        <v>0</v>
      </c>
      <c r="N89" s="71" t="str">
        <f t="shared" si="15"/>
        <v xml:space="preserve"> </v>
      </c>
      <c r="O89" s="68" t="str">
        <f t="shared" si="16"/>
        <v xml:space="preserve"> </v>
      </c>
      <c r="P89" s="68" t="str">
        <f t="shared" si="17"/>
        <v xml:space="preserve"> </v>
      </c>
      <c r="Q89" s="68" t="str">
        <f t="shared" si="18"/>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IF(COUNTRY_INFO!$U$9:$U$1000="T2 (PZQ)", COUNTRY_INFO!$U$9:$U$1000, " ")</f>
        <v xml:space="preserve"> </v>
      </c>
      <c r="E90" s="127"/>
      <c r="F90" s="67"/>
      <c r="G90" s="14"/>
      <c r="H90" s="14"/>
      <c r="I90" s="11">
        <f t="shared" si="13"/>
        <v>0</v>
      </c>
      <c r="J90" s="67"/>
      <c r="K90" s="22"/>
      <c r="L90" s="22"/>
      <c r="M90" s="14">
        <f t="shared" si="14"/>
        <v>0</v>
      </c>
      <c r="N90" s="71" t="str">
        <f t="shared" si="15"/>
        <v xml:space="preserve"> </v>
      </c>
      <c r="O90" s="68" t="str">
        <f t="shared" si="16"/>
        <v xml:space="preserve"> </v>
      </c>
      <c r="P90" s="68" t="str">
        <f t="shared" si="17"/>
        <v xml:space="preserve"> </v>
      </c>
      <c r="Q90" s="68" t="str">
        <f t="shared" si="18"/>
        <v xml:space="preserve"> </v>
      </c>
    </row>
    <row r="91" spans="1:17" x14ac:dyDescent="0.25">
      <c r="A91" s="10" t="str">
        <f>IF(COUNTRY_INFO!A91=0," ",COUNTRY_INFO!A91)</f>
        <v>Angola</v>
      </c>
      <c r="B91" s="10" t="str">
        <f>IF(COUNTRY_INFO!B91=0," ",COUNTRY_INFO!B91)</f>
        <v>KWANZA SUL</v>
      </c>
      <c r="C91" s="10" t="str">
        <f>IF(COUNTRY_INFO!C91=0," ",COUNTRY_INFO!C91)</f>
        <v xml:space="preserve">CONDA </v>
      </c>
      <c r="D91" s="11" t="str">
        <f>IF(COUNTRY_INFO!$U$9:$U$1000="T2 (PZQ)", COUNTRY_INFO!$U$9:$U$1000, " ")</f>
        <v xml:space="preserve"> </v>
      </c>
      <c r="E91" s="127"/>
      <c r="F91" s="67"/>
      <c r="G91" s="14"/>
      <c r="H91" s="14"/>
      <c r="I91" s="11">
        <f t="shared" si="13"/>
        <v>0</v>
      </c>
      <c r="J91" s="67"/>
      <c r="K91" s="22"/>
      <c r="L91" s="22"/>
      <c r="M91" s="14">
        <f t="shared" si="14"/>
        <v>0</v>
      </c>
      <c r="N91" s="71" t="str">
        <f t="shared" si="15"/>
        <v xml:space="preserve"> </v>
      </c>
      <c r="O91" s="68" t="str">
        <f t="shared" si="16"/>
        <v xml:space="preserve"> </v>
      </c>
      <c r="P91" s="68" t="str">
        <f t="shared" si="17"/>
        <v xml:space="preserve"> </v>
      </c>
      <c r="Q91" s="68" t="str">
        <f t="shared" si="18"/>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IF(COUNTRY_INFO!$U$9:$U$1000="T2 (PZQ)", COUNTRY_INFO!$U$9:$U$1000, " ")</f>
        <v xml:space="preserve"> </v>
      </c>
      <c r="E92" s="127"/>
      <c r="F92" s="67"/>
      <c r="G92" s="14"/>
      <c r="H92" s="14"/>
      <c r="I92" s="11">
        <f t="shared" si="13"/>
        <v>0</v>
      </c>
      <c r="J92" s="67"/>
      <c r="K92" s="22"/>
      <c r="L92" s="22"/>
      <c r="M92" s="14">
        <f t="shared" si="14"/>
        <v>0</v>
      </c>
      <c r="N92" s="71" t="str">
        <f t="shared" si="15"/>
        <v xml:space="preserve"> </v>
      </c>
      <c r="O92" s="68" t="str">
        <f t="shared" si="16"/>
        <v xml:space="preserve"> </v>
      </c>
      <c r="P92" s="68" t="str">
        <f t="shared" si="17"/>
        <v xml:space="preserve"> </v>
      </c>
      <c r="Q92" s="68" t="str">
        <f t="shared" si="18"/>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IF(COUNTRY_INFO!$U$9:$U$1000="T2 (PZQ)", COUNTRY_INFO!$U$9:$U$1000, " ")</f>
        <v xml:space="preserve"> </v>
      </c>
      <c r="E93" s="127"/>
      <c r="F93" s="67"/>
      <c r="G93" s="14"/>
      <c r="H93" s="14"/>
      <c r="I93" s="11">
        <f t="shared" si="13"/>
        <v>0</v>
      </c>
      <c r="J93" s="67"/>
      <c r="K93" s="22"/>
      <c r="L93" s="22"/>
      <c r="M93" s="14">
        <f t="shared" si="14"/>
        <v>0</v>
      </c>
      <c r="N93" s="71" t="str">
        <f t="shared" si="15"/>
        <v xml:space="preserve"> </v>
      </c>
      <c r="O93" s="68" t="str">
        <f t="shared" si="16"/>
        <v xml:space="preserve"> </v>
      </c>
      <c r="P93" s="68" t="str">
        <f t="shared" si="17"/>
        <v xml:space="preserve"> </v>
      </c>
      <c r="Q93" s="68" t="str">
        <f t="shared" si="18"/>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IF(COUNTRY_INFO!$U$9:$U$1000="T2 (PZQ)", COUNTRY_INFO!$U$9:$U$1000, " ")</f>
        <v xml:space="preserve"> </v>
      </c>
      <c r="E94" s="127"/>
      <c r="F94" s="67"/>
      <c r="G94" s="14"/>
      <c r="H94" s="14"/>
      <c r="I94" s="11">
        <f t="shared" si="13"/>
        <v>0</v>
      </c>
      <c r="J94" s="67"/>
      <c r="K94" s="22"/>
      <c r="L94" s="22"/>
      <c r="M94" s="14">
        <f t="shared" si="14"/>
        <v>0</v>
      </c>
      <c r="N94" s="71" t="str">
        <f t="shared" si="15"/>
        <v xml:space="preserve"> </v>
      </c>
      <c r="O94" s="68" t="str">
        <f t="shared" si="16"/>
        <v xml:space="preserve"> </v>
      </c>
      <c r="P94" s="68" t="str">
        <f t="shared" si="17"/>
        <v xml:space="preserve"> </v>
      </c>
      <c r="Q94" s="68" t="str">
        <f t="shared" si="18"/>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IF(COUNTRY_INFO!$U$9:$U$1000="T2 (PZQ)", COUNTRY_INFO!$U$9:$U$1000, " ")</f>
        <v xml:space="preserve"> </v>
      </c>
      <c r="E95" s="127"/>
      <c r="F95" s="67"/>
      <c r="G95" s="14"/>
      <c r="H95" s="14"/>
      <c r="I95" s="11">
        <f t="shared" si="13"/>
        <v>0</v>
      </c>
      <c r="J95" s="67"/>
      <c r="K95" s="22"/>
      <c r="L95" s="22"/>
      <c r="M95" s="14">
        <f t="shared" si="14"/>
        <v>0</v>
      </c>
      <c r="N95" s="71" t="str">
        <f t="shared" si="15"/>
        <v xml:space="preserve"> </v>
      </c>
      <c r="O95" s="68" t="str">
        <f t="shared" si="16"/>
        <v xml:space="preserve"> </v>
      </c>
      <c r="P95" s="68" t="str">
        <f t="shared" si="17"/>
        <v xml:space="preserve"> </v>
      </c>
      <c r="Q95" s="68" t="str">
        <f t="shared" si="18"/>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IF(COUNTRY_INFO!$U$9:$U$1000="T2 (PZQ)", COUNTRY_INFO!$U$9:$U$1000, " ")</f>
        <v xml:space="preserve"> </v>
      </c>
      <c r="E96" s="127"/>
      <c r="F96" s="67"/>
      <c r="G96" s="14"/>
      <c r="H96" s="14"/>
      <c r="I96" s="11">
        <f t="shared" si="13"/>
        <v>0</v>
      </c>
      <c r="J96" s="67"/>
      <c r="K96" s="22"/>
      <c r="L96" s="22"/>
      <c r="M96" s="14">
        <f t="shared" si="14"/>
        <v>0</v>
      </c>
      <c r="N96" s="71" t="str">
        <f t="shared" si="15"/>
        <v xml:space="preserve"> </v>
      </c>
      <c r="O96" s="68" t="str">
        <f t="shared" si="16"/>
        <v xml:space="preserve"> </v>
      </c>
      <c r="P96" s="68" t="str">
        <f t="shared" si="17"/>
        <v xml:space="preserve"> </v>
      </c>
      <c r="Q96" s="68" t="str">
        <f t="shared" si="18"/>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IF(COUNTRY_INFO!$U$9:$U$1000="T2 (PZQ)", COUNTRY_INFO!$U$9:$U$1000, " ")</f>
        <v xml:space="preserve"> </v>
      </c>
      <c r="E97" s="127"/>
      <c r="F97" s="67"/>
      <c r="G97" s="14"/>
      <c r="H97" s="14"/>
      <c r="I97" s="11">
        <f t="shared" si="13"/>
        <v>0</v>
      </c>
      <c r="J97" s="67"/>
      <c r="K97" s="22"/>
      <c r="L97" s="22"/>
      <c r="M97" s="14">
        <f t="shared" si="14"/>
        <v>0</v>
      </c>
      <c r="N97" s="71" t="str">
        <f t="shared" si="15"/>
        <v xml:space="preserve"> </v>
      </c>
      <c r="O97" s="68" t="str">
        <f t="shared" si="16"/>
        <v xml:space="preserve"> </v>
      </c>
      <c r="P97" s="68" t="str">
        <f t="shared" si="17"/>
        <v xml:space="preserve"> </v>
      </c>
      <c r="Q97" s="68" t="str">
        <f t="shared" si="18"/>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IF(COUNTRY_INFO!$U$9:$U$1000="T2 (PZQ)", COUNTRY_INFO!$U$9:$U$1000, " ")</f>
        <v xml:space="preserve"> </v>
      </c>
      <c r="E98" s="127"/>
      <c r="F98" s="67"/>
      <c r="G98" s="14"/>
      <c r="H98" s="14"/>
      <c r="I98" s="11">
        <f t="shared" si="13"/>
        <v>0</v>
      </c>
      <c r="J98" s="67"/>
      <c r="K98" s="22"/>
      <c r="L98" s="22"/>
      <c r="M98" s="14">
        <f t="shared" si="14"/>
        <v>0</v>
      </c>
      <c r="N98" s="71" t="str">
        <f t="shared" si="15"/>
        <v xml:space="preserve"> </v>
      </c>
      <c r="O98" s="68" t="str">
        <f t="shared" si="16"/>
        <v xml:space="preserve"> </v>
      </c>
      <c r="P98" s="68" t="str">
        <f t="shared" si="17"/>
        <v xml:space="preserve"> </v>
      </c>
      <c r="Q98" s="68" t="str">
        <f t="shared" si="18"/>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IF(COUNTRY_INFO!$U$9:$U$1000="T2 (PZQ)", COUNTRY_INFO!$U$9:$U$1000, " ")</f>
        <v xml:space="preserve"> </v>
      </c>
      <c r="E99" s="127"/>
      <c r="F99" s="67"/>
      <c r="G99" s="14"/>
      <c r="H99" s="14"/>
      <c r="I99" s="11">
        <f t="shared" si="13"/>
        <v>0</v>
      </c>
      <c r="J99" s="67"/>
      <c r="K99" s="22"/>
      <c r="L99" s="22"/>
      <c r="M99" s="14">
        <f t="shared" si="14"/>
        <v>0</v>
      </c>
      <c r="N99" s="71" t="str">
        <f t="shared" si="15"/>
        <v xml:space="preserve"> </v>
      </c>
      <c r="O99" s="68" t="str">
        <f t="shared" si="16"/>
        <v xml:space="preserve"> </v>
      </c>
      <c r="P99" s="68" t="str">
        <f t="shared" si="17"/>
        <v xml:space="preserve"> </v>
      </c>
      <c r="Q99" s="68" t="str">
        <f t="shared" si="18"/>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IF(COUNTRY_INFO!$U$9:$U$1000="T2 (PZQ)", COUNTRY_INFO!$U$9:$U$1000, " ")</f>
        <v xml:space="preserve"> </v>
      </c>
      <c r="E100" s="127"/>
      <c r="F100" s="67"/>
      <c r="G100" s="14"/>
      <c r="H100" s="14"/>
      <c r="I100" s="11">
        <f t="shared" si="13"/>
        <v>0</v>
      </c>
      <c r="J100" s="67"/>
      <c r="K100" s="22"/>
      <c r="L100" s="22"/>
      <c r="M100" s="14">
        <f t="shared" si="14"/>
        <v>0</v>
      </c>
      <c r="N100" s="71" t="str">
        <f t="shared" si="15"/>
        <v xml:space="preserve"> </v>
      </c>
      <c r="O100" s="68" t="str">
        <f t="shared" si="16"/>
        <v xml:space="preserve"> </v>
      </c>
      <c r="P100" s="68" t="str">
        <f t="shared" si="17"/>
        <v xml:space="preserve"> </v>
      </c>
      <c r="Q100" s="68" t="str">
        <f t="shared" si="18"/>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IF(COUNTRY_INFO!$U$9:$U$1000="T2 (PZQ)", COUNTRY_INFO!$U$9:$U$1000, " ")</f>
        <v xml:space="preserve"> </v>
      </c>
      <c r="E101" s="127"/>
      <c r="F101" s="67"/>
      <c r="G101" s="14"/>
      <c r="H101" s="14"/>
      <c r="I101" s="11">
        <f t="shared" si="13"/>
        <v>0</v>
      </c>
      <c r="J101" s="67"/>
      <c r="K101" s="22"/>
      <c r="L101" s="22"/>
      <c r="M101" s="14">
        <f t="shared" si="14"/>
        <v>0</v>
      </c>
      <c r="N101" s="71" t="str">
        <f t="shared" si="15"/>
        <v xml:space="preserve"> </v>
      </c>
      <c r="O101" s="68" t="str">
        <f t="shared" si="16"/>
        <v xml:space="preserve"> </v>
      </c>
      <c r="P101" s="68" t="str">
        <f t="shared" si="17"/>
        <v xml:space="preserve"> </v>
      </c>
      <c r="Q101" s="68" t="str">
        <f t="shared" si="18"/>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IF(COUNTRY_INFO!$U$9:$U$1000="T2 (PZQ)", COUNTRY_INFO!$U$9:$U$1000, " ")</f>
        <v xml:space="preserve"> </v>
      </c>
      <c r="E102" s="127"/>
      <c r="F102" s="67"/>
      <c r="G102" s="14"/>
      <c r="H102" s="14"/>
      <c r="I102" s="11">
        <f t="shared" si="13"/>
        <v>0</v>
      </c>
      <c r="J102" s="67"/>
      <c r="K102" s="22"/>
      <c r="L102" s="22"/>
      <c r="M102" s="14">
        <f t="shared" si="14"/>
        <v>0</v>
      </c>
      <c r="N102" s="71" t="str">
        <f t="shared" si="15"/>
        <v xml:space="preserve"> </v>
      </c>
      <c r="O102" s="68" t="str">
        <f t="shared" si="16"/>
        <v xml:space="preserve"> </v>
      </c>
      <c r="P102" s="68" t="str">
        <f t="shared" si="17"/>
        <v xml:space="preserve"> </v>
      </c>
      <c r="Q102" s="68" t="str">
        <f t="shared" si="18"/>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IF(COUNTRY_INFO!$U$9:$U$1000="T2 (PZQ)", COUNTRY_INFO!$U$9:$U$1000, " ")</f>
        <v xml:space="preserve"> </v>
      </c>
      <c r="E103" s="127"/>
      <c r="F103" s="67"/>
      <c r="G103" s="14"/>
      <c r="H103" s="14"/>
      <c r="I103" s="11">
        <f t="shared" si="13"/>
        <v>0</v>
      </c>
      <c r="J103" s="67"/>
      <c r="K103" s="22"/>
      <c r="L103" s="22"/>
      <c r="M103" s="14">
        <f t="shared" si="14"/>
        <v>0</v>
      </c>
      <c r="N103" s="71" t="str">
        <f t="shared" si="15"/>
        <v xml:space="preserve"> </v>
      </c>
      <c r="O103" s="68" t="str">
        <f t="shared" si="16"/>
        <v xml:space="preserve"> </v>
      </c>
      <c r="P103" s="68" t="str">
        <f t="shared" si="17"/>
        <v xml:space="preserve"> </v>
      </c>
      <c r="Q103" s="68" t="str">
        <f t="shared" si="18"/>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IF(COUNTRY_INFO!$U$9:$U$1000="T2 (PZQ)", COUNTRY_INFO!$U$9:$U$1000, " ")</f>
        <v xml:space="preserve"> </v>
      </c>
      <c r="E104" s="127"/>
      <c r="F104" s="67"/>
      <c r="G104" s="14"/>
      <c r="H104" s="14"/>
      <c r="I104" s="11">
        <f t="shared" si="13"/>
        <v>0</v>
      </c>
      <c r="J104" s="67"/>
      <c r="K104" s="22"/>
      <c r="L104" s="22"/>
      <c r="M104" s="14">
        <f t="shared" si="14"/>
        <v>0</v>
      </c>
      <c r="N104" s="71" t="str">
        <f t="shared" si="15"/>
        <v xml:space="preserve"> </v>
      </c>
      <c r="O104" s="68" t="str">
        <f t="shared" si="16"/>
        <v xml:space="preserve"> </v>
      </c>
      <c r="P104" s="68" t="str">
        <f t="shared" si="17"/>
        <v xml:space="preserve"> </v>
      </c>
      <c r="Q104" s="68" t="str">
        <f t="shared" si="18"/>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IF(COUNTRY_INFO!$U$9:$U$1000="T2 (PZQ)", COUNTRY_INFO!$U$9:$U$1000, " ")</f>
        <v xml:space="preserve"> </v>
      </c>
      <c r="E105" s="127"/>
      <c r="F105" s="67"/>
      <c r="G105" s="14"/>
      <c r="H105" s="14"/>
      <c r="I105" s="11">
        <f t="shared" ref="I105:I136" si="19">SUM(F105:H105)</f>
        <v>0</v>
      </c>
      <c r="J105" s="67"/>
      <c r="K105" s="22"/>
      <c r="L105" s="22"/>
      <c r="M105" s="14">
        <f t="shared" ref="M105:M136" si="20">SUM(J105:L105)</f>
        <v>0</v>
      </c>
      <c r="N105" s="71" t="str">
        <f t="shared" ref="N105:N136" si="21">IF(F105&lt;&gt;0, IF(J105/F105*100=0, "-", J105/F105*100), " ")</f>
        <v xml:space="preserve"> </v>
      </c>
      <c r="O105" s="68" t="str">
        <f t="shared" ref="O105:O136" si="22">IF(G105&lt;&gt;0, IF(K105/G105*100=0, "-", K105/G105*100), " ")</f>
        <v xml:space="preserve"> </v>
      </c>
      <c r="P105" s="68" t="str">
        <f t="shared" ref="P105:P136" si="23">IF(H105&lt;&gt;0, IF(L105/H105*100=0, "-", L105/H105*100), " ")</f>
        <v xml:space="preserve"> </v>
      </c>
      <c r="Q105" s="68" t="str">
        <f t="shared" ref="Q105:Q136" si="24">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IF(COUNTRY_INFO!$U$9:$U$1000="T2 (PZQ)", COUNTRY_INFO!$U$9:$U$1000, " ")</f>
        <v xml:space="preserve"> </v>
      </c>
      <c r="E106" s="127"/>
      <c r="F106" s="67"/>
      <c r="G106" s="14"/>
      <c r="H106" s="14"/>
      <c r="I106" s="11">
        <f t="shared" si="19"/>
        <v>0</v>
      </c>
      <c r="J106" s="67"/>
      <c r="K106" s="22"/>
      <c r="L106" s="22"/>
      <c r="M106" s="14">
        <f t="shared" si="20"/>
        <v>0</v>
      </c>
      <c r="N106" s="71" t="str">
        <f t="shared" si="21"/>
        <v xml:space="preserve"> </v>
      </c>
      <c r="O106" s="68" t="str">
        <f t="shared" si="22"/>
        <v xml:space="preserve"> </v>
      </c>
      <c r="P106" s="68" t="str">
        <f t="shared" si="23"/>
        <v xml:space="preserve"> </v>
      </c>
      <c r="Q106" s="68" t="str">
        <f t="shared" si="24"/>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IF(COUNTRY_INFO!$U$9:$U$1000="T2 (PZQ)", COUNTRY_INFO!$U$9:$U$1000, " ")</f>
        <v xml:space="preserve"> </v>
      </c>
      <c r="E107" s="127"/>
      <c r="F107" s="67"/>
      <c r="G107" s="14"/>
      <c r="H107" s="14"/>
      <c r="I107" s="11">
        <f t="shared" si="19"/>
        <v>0</v>
      </c>
      <c r="J107" s="67"/>
      <c r="K107" s="22"/>
      <c r="L107" s="22"/>
      <c r="M107" s="14">
        <f t="shared" si="20"/>
        <v>0</v>
      </c>
      <c r="N107" s="71" t="str">
        <f t="shared" si="21"/>
        <v xml:space="preserve"> </v>
      </c>
      <c r="O107" s="68" t="str">
        <f t="shared" si="22"/>
        <v xml:space="preserve"> </v>
      </c>
      <c r="P107" s="68" t="str">
        <f t="shared" si="23"/>
        <v xml:space="preserve"> </v>
      </c>
      <c r="Q107" s="68" t="str">
        <f t="shared" si="24"/>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IF(COUNTRY_INFO!$U$9:$U$1000="T2 (PZQ)", COUNTRY_INFO!$U$9:$U$1000, " ")</f>
        <v xml:space="preserve"> </v>
      </c>
      <c r="E108" s="127"/>
      <c r="F108" s="67"/>
      <c r="G108" s="14"/>
      <c r="H108" s="14"/>
      <c r="I108" s="11">
        <f t="shared" si="19"/>
        <v>0</v>
      </c>
      <c r="J108" s="67"/>
      <c r="K108" s="22"/>
      <c r="L108" s="22"/>
      <c r="M108" s="14">
        <f t="shared" si="20"/>
        <v>0</v>
      </c>
      <c r="N108" s="71" t="str">
        <f t="shared" si="21"/>
        <v xml:space="preserve"> </v>
      </c>
      <c r="O108" s="68" t="str">
        <f t="shared" si="22"/>
        <v xml:space="preserve"> </v>
      </c>
      <c r="P108" s="68" t="str">
        <f t="shared" si="23"/>
        <v xml:space="preserve"> </v>
      </c>
      <c r="Q108" s="68" t="str">
        <f t="shared" si="24"/>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IF(COUNTRY_INFO!$U$9:$U$1000="T2 (PZQ)", COUNTRY_INFO!$U$9:$U$1000, " ")</f>
        <v xml:space="preserve"> </v>
      </c>
      <c r="E109" s="127"/>
      <c r="F109" s="67"/>
      <c r="G109" s="14"/>
      <c r="H109" s="14"/>
      <c r="I109" s="11">
        <f t="shared" si="19"/>
        <v>0</v>
      </c>
      <c r="J109" s="67"/>
      <c r="K109" s="22"/>
      <c r="L109" s="22"/>
      <c r="M109" s="14">
        <f t="shared" si="20"/>
        <v>0</v>
      </c>
      <c r="N109" s="71" t="str">
        <f t="shared" si="21"/>
        <v xml:space="preserve"> </v>
      </c>
      <c r="O109" s="68" t="str">
        <f t="shared" si="22"/>
        <v xml:space="preserve"> </v>
      </c>
      <c r="P109" s="68" t="str">
        <f t="shared" si="23"/>
        <v xml:space="preserve"> </v>
      </c>
      <c r="Q109" s="68" t="str">
        <f t="shared" si="24"/>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IF(COUNTRY_INFO!$U$9:$U$1000="T2 (PZQ)", COUNTRY_INFO!$U$9:$U$1000, " ")</f>
        <v xml:space="preserve"> </v>
      </c>
      <c r="E110" s="127"/>
      <c r="F110" s="67"/>
      <c r="G110" s="14"/>
      <c r="H110" s="14"/>
      <c r="I110" s="11">
        <f t="shared" si="19"/>
        <v>0</v>
      </c>
      <c r="J110" s="67"/>
      <c r="K110" s="22"/>
      <c r="L110" s="22"/>
      <c r="M110" s="14">
        <f t="shared" si="20"/>
        <v>0</v>
      </c>
      <c r="N110" s="71" t="str">
        <f t="shared" si="21"/>
        <v xml:space="preserve"> </v>
      </c>
      <c r="O110" s="68" t="str">
        <f t="shared" si="22"/>
        <v xml:space="preserve"> </v>
      </c>
      <c r="P110" s="68" t="str">
        <f t="shared" si="23"/>
        <v xml:space="preserve"> </v>
      </c>
      <c r="Q110" s="68" t="str">
        <f t="shared" si="24"/>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IF(COUNTRY_INFO!$U$9:$U$1000="T2 (PZQ)", COUNTRY_INFO!$U$9:$U$1000, " ")</f>
        <v xml:space="preserve"> </v>
      </c>
      <c r="E111" s="127"/>
      <c r="F111" s="67"/>
      <c r="G111" s="14"/>
      <c r="H111" s="14"/>
      <c r="I111" s="11">
        <f t="shared" si="19"/>
        <v>0</v>
      </c>
      <c r="J111" s="67"/>
      <c r="K111" s="22"/>
      <c r="L111" s="22"/>
      <c r="M111" s="14">
        <f t="shared" si="20"/>
        <v>0</v>
      </c>
      <c r="N111" s="71" t="str">
        <f t="shared" si="21"/>
        <v xml:space="preserve"> </v>
      </c>
      <c r="O111" s="68" t="str">
        <f t="shared" si="22"/>
        <v xml:space="preserve"> </v>
      </c>
      <c r="P111" s="68" t="str">
        <f t="shared" si="23"/>
        <v xml:space="preserve"> </v>
      </c>
      <c r="Q111" s="68" t="str">
        <f t="shared" si="24"/>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IF(COUNTRY_INFO!$U$9:$U$1000="T2 (PZQ)", COUNTRY_INFO!$U$9:$U$1000, " ")</f>
        <v xml:space="preserve"> </v>
      </c>
      <c r="E112" s="127"/>
      <c r="F112" s="67"/>
      <c r="G112" s="14"/>
      <c r="H112" s="14"/>
      <c r="I112" s="11">
        <f t="shared" si="19"/>
        <v>0</v>
      </c>
      <c r="J112" s="67"/>
      <c r="K112" s="22"/>
      <c r="L112" s="22"/>
      <c r="M112" s="14">
        <f t="shared" si="20"/>
        <v>0</v>
      </c>
      <c r="N112" s="71" t="str">
        <f t="shared" si="21"/>
        <v xml:space="preserve"> </v>
      </c>
      <c r="O112" s="68" t="str">
        <f t="shared" si="22"/>
        <v xml:space="preserve"> </v>
      </c>
      <c r="P112" s="68" t="str">
        <f t="shared" si="23"/>
        <v xml:space="preserve"> </v>
      </c>
      <c r="Q112" s="68" t="str">
        <f t="shared" si="24"/>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IF(COUNTRY_INFO!$U$9:$U$1000="T2 (PZQ)", COUNTRY_INFO!$U$9:$U$1000, " ")</f>
        <v xml:space="preserve"> </v>
      </c>
      <c r="E113" s="127"/>
      <c r="F113" s="67"/>
      <c r="G113" s="14"/>
      <c r="H113" s="14"/>
      <c r="I113" s="11">
        <f t="shared" si="19"/>
        <v>0</v>
      </c>
      <c r="J113" s="67"/>
      <c r="K113" s="22"/>
      <c r="L113" s="22"/>
      <c r="M113" s="14">
        <f t="shared" si="20"/>
        <v>0</v>
      </c>
      <c r="N113" s="71" t="str">
        <f t="shared" si="21"/>
        <v xml:space="preserve"> </v>
      </c>
      <c r="O113" s="68" t="str">
        <f t="shared" si="22"/>
        <v xml:space="preserve"> </v>
      </c>
      <c r="P113" s="68" t="str">
        <f t="shared" si="23"/>
        <v xml:space="preserve"> </v>
      </c>
      <c r="Q113" s="68" t="str">
        <f t="shared" si="24"/>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IF(COUNTRY_INFO!$U$9:$U$1000="T2 (PZQ)", COUNTRY_INFO!$U$9:$U$1000, " ")</f>
        <v xml:space="preserve"> </v>
      </c>
      <c r="E114" s="127"/>
      <c r="F114" s="67"/>
      <c r="G114" s="14"/>
      <c r="H114" s="14"/>
      <c r="I114" s="11">
        <f t="shared" si="19"/>
        <v>0</v>
      </c>
      <c r="J114" s="67"/>
      <c r="K114" s="22"/>
      <c r="L114" s="22"/>
      <c r="M114" s="14">
        <f t="shared" si="20"/>
        <v>0</v>
      </c>
      <c r="N114" s="71" t="str">
        <f t="shared" si="21"/>
        <v xml:space="preserve"> </v>
      </c>
      <c r="O114" s="68" t="str">
        <f t="shared" si="22"/>
        <v xml:space="preserve"> </v>
      </c>
      <c r="P114" s="68" t="str">
        <f t="shared" si="23"/>
        <v xml:space="preserve"> </v>
      </c>
      <c r="Q114" s="68" t="str">
        <f t="shared" si="24"/>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IF(COUNTRY_INFO!$U$9:$U$1000="T2 (PZQ)", COUNTRY_INFO!$U$9:$U$1000, " ")</f>
        <v xml:space="preserve"> </v>
      </c>
      <c r="E115" s="127"/>
      <c r="F115" s="67"/>
      <c r="G115" s="14"/>
      <c r="H115" s="14"/>
      <c r="I115" s="11">
        <f t="shared" si="19"/>
        <v>0</v>
      </c>
      <c r="J115" s="67"/>
      <c r="K115" s="22"/>
      <c r="L115" s="22"/>
      <c r="M115" s="14">
        <f t="shared" si="20"/>
        <v>0</v>
      </c>
      <c r="N115" s="71" t="str">
        <f t="shared" si="21"/>
        <v xml:space="preserve"> </v>
      </c>
      <c r="O115" s="68" t="str">
        <f t="shared" si="22"/>
        <v xml:space="preserve"> </v>
      </c>
      <c r="P115" s="68" t="str">
        <f t="shared" si="23"/>
        <v xml:space="preserve"> </v>
      </c>
      <c r="Q115" s="68" t="str">
        <f t="shared" si="24"/>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IF(COUNTRY_INFO!$U$9:$U$1000="T2 (PZQ)", COUNTRY_INFO!$U$9:$U$1000, " ")</f>
        <v xml:space="preserve"> </v>
      </c>
      <c r="E116" s="127"/>
      <c r="F116" s="67"/>
      <c r="G116" s="14"/>
      <c r="H116" s="14"/>
      <c r="I116" s="11">
        <f t="shared" si="19"/>
        <v>0</v>
      </c>
      <c r="J116" s="67"/>
      <c r="K116" s="22"/>
      <c r="L116" s="22"/>
      <c r="M116" s="14">
        <f t="shared" si="20"/>
        <v>0</v>
      </c>
      <c r="N116" s="71" t="str">
        <f t="shared" si="21"/>
        <v xml:space="preserve"> </v>
      </c>
      <c r="O116" s="68" t="str">
        <f t="shared" si="22"/>
        <v xml:space="preserve"> </v>
      </c>
      <c r="P116" s="68" t="str">
        <f t="shared" si="23"/>
        <v xml:space="preserve"> </v>
      </c>
      <c r="Q116" s="68" t="str">
        <f t="shared" si="24"/>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IF(COUNTRY_INFO!$U$9:$U$1000="T2 (PZQ)", COUNTRY_INFO!$U$9:$U$1000, " ")</f>
        <v xml:space="preserve"> </v>
      </c>
      <c r="E117" s="127"/>
      <c r="F117" s="67"/>
      <c r="G117" s="14"/>
      <c r="H117" s="14"/>
      <c r="I117" s="11">
        <f t="shared" si="19"/>
        <v>0</v>
      </c>
      <c r="J117" s="67"/>
      <c r="K117" s="22"/>
      <c r="L117" s="22"/>
      <c r="M117" s="14">
        <f t="shared" si="20"/>
        <v>0</v>
      </c>
      <c r="N117" s="71" t="str">
        <f t="shared" si="21"/>
        <v xml:space="preserve"> </v>
      </c>
      <c r="O117" s="68" t="str">
        <f t="shared" si="22"/>
        <v xml:space="preserve"> </v>
      </c>
      <c r="P117" s="68" t="str">
        <f t="shared" si="23"/>
        <v xml:space="preserve"> </v>
      </c>
      <c r="Q117" s="68" t="str">
        <f t="shared" si="24"/>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IF(COUNTRY_INFO!$U$9:$U$1000="T2 (PZQ)", COUNTRY_INFO!$U$9:$U$1000, " ")</f>
        <v xml:space="preserve"> </v>
      </c>
      <c r="E118" s="127"/>
      <c r="F118" s="67"/>
      <c r="G118" s="14"/>
      <c r="H118" s="14"/>
      <c r="I118" s="11">
        <f t="shared" si="19"/>
        <v>0</v>
      </c>
      <c r="J118" s="67"/>
      <c r="K118" s="22"/>
      <c r="L118" s="22"/>
      <c r="M118" s="14">
        <f t="shared" si="20"/>
        <v>0</v>
      </c>
      <c r="N118" s="71" t="str">
        <f t="shared" si="21"/>
        <v xml:space="preserve"> </v>
      </c>
      <c r="O118" s="68" t="str">
        <f t="shared" si="22"/>
        <v xml:space="preserve"> </v>
      </c>
      <c r="P118" s="68" t="str">
        <f t="shared" si="23"/>
        <v xml:space="preserve"> </v>
      </c>
      <c r="Q118" s="68" t="str">
        <f t="shared" si="24"/>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IF(COUNTRY_INFO!$U$9:$U$1000="T2 (PZQ)", COUNTRY_INFO!$U$9:$U$1000, " ")</f>
        <v xml:space="preserve"> </v>
      </c>
      <c r="E119" s="127"/>
      <c r="F119" s="67"/>
      <c r="G119" s="14"/>
      <c r="H119" s="14"/>
      <c r="I119" s="11">
        <f t="shared" si="19"/>
        <v>0</v>
      </c>
      <c r="J119" s="67"/>
      <c r="K119" s="22"/>
      <c r="L119" s="22"/>
      <c r="M119" s="14">
        <f t="shared" si="20"/>
        <v>0</v>
      </c>
      <c r="N119" s="71" t="str">
        <f t="shared" si="21"/>
        <v xml:space="preserve"> </v>
      </c>
      <c r="O119" s="68" t="str">
        <f t="shared" si="22"/>
        <v xml:space="preserve"> </v>
      </c>
      <c r="P119" s="68" t="str">
        <f t="shared" si="23"/>
        <v xml:space="preserve"> </v>
      </c>
      <c r="Q119" s="68" t="str">
        <f t="shared" si="24"/>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IF(COUNTRY_INFO!$U$9:$U$1000="T2 (PZQ)", COUNTRY_INFO!$U$9:$U$1000, " ")</f>
        <v xml:space="preserve"> </v>
      </c>
      <c r="E120" s="127"/>
      <c r="F120" s="67"/>
      <c r="G120" s="14"/>
      <c r="H120" s="14"/>
      <c r="I120" s="11">
        <f t="shared" si="19"/>
        <v>0</v>
      </c>
      <c r="J120" s="67"/>
      <c r="K120" s="22"/>
      <c r="L120" s="22"/>
      <c r="M120" s="14">
        <f t="shared" si="20"/>
        <v>0</v>
      </c>
      <c r="N120" s="71" t="str">
        <f t="shared" si="21"/>
        <v xml:space="preserve"> </v>
      </c>
      <c r="O120" s="68" t="str">
        <f t="shared" si="22"/>
        <v xml:space="preserve"> </v>
      </c>
      <c r="P120" s="68" t="str">
        <f t="shared" si="23"/>
        <v xml:space="preserve"> </v>
      </c>
      <c r="Q120" s="68" t="str">
        <f t="shared" si="24"/>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IF(COUNTRY_INFO!$U$9:$U$1000="T2 (PZQ)", COUNTRY_INFO!$U$9:$U$1000, " ")</f>
        <v xml:space="preserve"> </v>
      </c>
      <c r="E121" s="127"/>
      <c r="F121" s="67"/>
      <c r="G121" s="14"/>
      <c r="H121" s="14"/>
      <c r="I121" s="11">
        <f t="shared" si="19"/>
        <v>0</v>
      </c>
      <c r="J121" s="67"/>
      <c r="K121" s="22"/>
      <c r="L121" s="22"/>
      <c r="M121" s="14">
        <f t="shared" si="20"/>
        <v>0</v>
      </c>
      <c r="N121" s="71" t="str">
        <f t="shared" si="21"/>
        <v xml:space="preserve"> </v>
      </c>
      <c r="O121" s="68" t="str">
        <f t="shared" si="22"/>
        <v xml:space="preserve"> </v>
      </c>
      <c r="P121" s="68" t="str">
        <f t="shared" si="23"/>
        <v xml:space="preserve"> </v>
      </c>
      <c r="Q121" s="68" t="str">
        <f t="shared" si="24"/>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IF(COUNTRY_INFO!$U$9:$U$1000="T2 (PZQ)", COUNTRY_INFO!$U$9:$U$1000, " ")</f>
        <v xml:space="preserve"> </v>
      </c>
      <c r="E122" s="127"/>
      <c r="F122" s="67"/>
      <c r="G122" s="14"/>
      <c r="H122" s="14"/>
      <c r="I122" s="11">
        <f t="shared" si="19"/>
        <v>0</v>
      </c>
      <c r="J122" s="67"/>
      <c r="K122" s="22"/>
      <c r="L122" s="22"/>
      <c r="M122" s="14">
        <f t="shared" si="20"/>
        <v>0</v>
      </c>
      <c r="N122" s="71" t="str">
        <f t="shared" si="21"/>
        <v xml:space="preserve"> </v>
      </c>
      <c r="O122" s="68" t="str">
        <f t="shared" si="22"/>
        <v xml:space="preserve"> </v>
      </c>
      <c r="P122" s="68" t="str">
        <f t="shared" si="23"/>
        <v xml:space="preserve"> </v>
      </c>
      <c r="Q122" s="68" t="str">
        <f t="shared" si="24"/>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IF(COUNTRY_INFO!$U$9:$U$1000="T2 (PZQ)", COUNTRY_INFO!$U$9:$U$1000, " ")</f>
        <v xml:space="preserve"> </v>
      </c>
      <c r="E123" s="127"/>
      <c r="F123" s="67"/>
      <c r="G123" s="14"/>
      <c r="H123" s="14"/>
      <c r="I123" s="11">
        <f t="shared" si="19"/>
        <v>0</v>
      </c>
      <c r="J123" s="67"/>
      <c r="K123" s="22"/>
      <c r="L123" s="22"/>
      <c r="M123" s="14">
        <f t="shared" si="20"/>
        <v>0</v>
      </c>
      <c r="N123" s="71" t="str">
        <f t="shared" si="21"/>
        <v xml:space="preserve"> </v>
      </c>
      <c r="O123" s="68" t="str">
        <f t="shared" si="22"/>
        <v xml:space="preserve"> </v>
      </c>
      <c r="P123" s="68" t="str">
        <f t="shared" si="23"/>
        <v xml:space="preserve"> </v>
      </c>
      <c r="Q123" s="68" t="str">
        <f t="shared" si="24"/>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IF(COUNTRY_INFO!$U$9:$U$1000="T2 (PZQ)", COUNTRY_INFO!$U$9:$U$1000, " ")</f>
        <v xml:space="preserve"> </v>
      </c>
      <c r="E124" s="127"/>
      <c r="F124" s="67"/>
      <c r="G124" s="14"/>
      <c r="H124" s="14"/>
      <c r="I124" s="11">
        <f t="shared" si="19"/>
        <v>0</v>
      </c>
      <c r="J124" s="67"/>
      <c r="K124" s="22"/>
      <c r="L124" s="22"/>
      <c r="M124" s="14">
        <f t="shared" si="20"/>
        <v>0</v>
      </c>
      <c r="N124" s="71" t="str">
        <f t="shared" si="21"/>
        <v xml:space="preserve"> </v>
      </c>
      <c r="O124" s="68" t="str">
        <f t="shared" si="22"/>
        <v xml:space="preserve"> </v>
      </c>
      <c r="P124" s="68" t="str">
        <f t="shared" si="23"/>
        <v xml:space="preserve"> </v>
      </c>
      <c r="Q124" s="68" t="str">
        <f t="shared" si="24"/>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IF(COUNTRY_INFO!$U$9:$U$1000="T2 (PZQ)", COUNTRY_INFO!$U$9:$U$1000, " ")</f>
        <v xml:space="preserve"> </v>
      </c>
      <c r="E125" s="127"/>
      <c r="F125" s="67"/>
      <c r="G125" s="14"/>
      <c r="H125" s="14"/>
      <c r="I125" s="11">
        <f t="shared" si="19"/>
        <v>0</v>
      </c>
      <c r="J125" s="67"/>
      <c r="K125" s="22"/>
      <c r="L125" s="22"/>
      <c r="M125" s="14">
        <f t="shared" si="20"/>
        <v>0</v>
      </c>
      <c r="N125" s="71" t="str">
        <f t="shared" si="21"/>
        <v xml:space="preserve"> </v>
      </c>
      <c r="O125" s="68" t="str">
        <f t="shared" si="22"/>
        <v xml:space="preserve"> </v>
      </c>
      <c r="P125" s="68" t="str">
        <f t="shared" si="23"/>
        <v xml:space="preserve"> </v>
      </c>
      <c r="Q125" s="68" t="str">
        <f t="shared" si="24"/>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IF(COUNTRY_INFO!$U$9:$U$1000="T2 (PZQ)", COUNTRY_INFO!$U$9:$U$1000, " ")</f>
        <v xml:space="preserve"> </v>
      </c>
      <c r="E126" s="127"/>
      <c r="F126" s="67"/>
      <c r="G126" s="14"/>
      <c r="H126" s="14"/>
      <c r="I126" s="11">
        <f t="shared" si="19"/>
        <v>0</v>
      </c>
      <c r="J126" s="67"/>
      <c r="K126" s="22"/>
      <c r="L126" s="22"/>
      <c r="M126" s="14">
        <f t="shared" si="20"/>
        <v>0</v>
      </c>
      <c r="N126" s="71" t="str">
        <f t="shared" si="21"/>
        <v xml:space="preserve"> </v>
      </c>
      <c r="O126" s="68" t="str">
        <f t="shared" si="22"/>
        <v xml:space="preserve"> </v>
      </c>
      <c r="P126" s="68" t="str">
        <f t="shared" si="23"/>
        <v xml:space="preserve"> </v>
      </c>
      <c r="Q126" s="68" t="str">
        <f t="shared" si="24"/>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IF(COUNTRY_INFO!$U$9:$U$1000="T2 (PZQ)", COUNTRY_INFO!$U$9:$U$1000, " ")</f>
        <v xml:space="preserve"> </v>
      </c>
      <c r="E127" s="127"/>
      <c r="F127" s="67"/>
      <c r="G127" s="14"/>
      <c r="H127" s="14"/>
      <c r="I127" s="11">
        <f t="shared" si="19"/>
        <v>0</v>
      </c>
      <c r="J127" s="67"/>
      <c r="K127" s="22"/>
      <c r="L127" s="22"/>
      <c r="M127" s="14">
        <f t="shared" si="20"/>
        <v>0</v>
      </c>
      <c r="N127" s="71" t="str">
        <f t="shared" si="21"/>
        <v xml:space="preserve"> </v>
      </c>
      <c r="O127" s="68" t="str">
        <f t="shared" si="22"/>
        <v xml:space="preserve"> </v>
      </c>
      <c r="P127" s="68" t="str">
        <f t="shared" si="23"/>
        <v xml:space="preserve"> </v>
      </c>
      <c r="Q127" s="68" t="str">
        <f t="shared" si="24"/>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IF(COUNTRY_INFO!$U$9:$U$1000="T2 (PZQ)", COUNTRY_INFO!$U$9:$U$1000, " ")</f>
        <v xml:space="preserve"> </v>
      </c>
      <c r="E128" s="127"/>
      <c r="F128" s="67"/>
      <c r="G128" s="14"/>
      <c r="H128" s="14"/>
      <c r="I128" s="11">
        <f t="shared" si="19"/>
        <v>0</v>
      </c>
      <c r="J128" s="67"/>
      <c r="K128" s="22"/>
      <c r="L128" s="22"/>
      <c r="M128" s="14">
        <f t="shared" si="20"/>
        <v>0</v>
      </c>
      <c r="N128" s="71" t="str">
        <f t="shared" si="21"/>
        <v xml:space="preserve"> </v>
      </c>
      <c r="O128" s="68" t="str">
        <f t="shared" si="22"/>
        <v xml:space="preserve"> </v>
      </c>
      <c r="P128" s="68" t="str">
        <f t="shared" si="23"/>
        <v xml:space="preserve"> </v>
      </c>
      <c r="Q128" s="68" t="str">
        <f t="shared" si="24"/>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IF(COUNTRY_INFO!$U$9:$U$1000="T2 (PZQ)", COUNTRY_INFO!$U$9:$U$1000, " ")</f>
        <v xml:space="preserve"> </v>
      </c>
      <c r="E129" s="127"/>
      <c r="F129" s="67"/>
      <c r="G129" s="14"/>
      <c r="H129" s="14"/>
      <c r="I129" s="11">
        <f t="shared" si="19"/>
        <v>0</v>
      </c>
      <c r="J129" s="67"/>
      <c r="K129" s="22"/>
      <c r="L129" s="22"/>
      <c r="M129" s="14">
        <f t="shared" si="20"/>
        <v>0</v>
      </c>
      <c r="N129" s="71" t="str">
        <f t="shared" si="21"/>
        <v xml:space="preserve"> </v>
      </c>
      <c r="O129" s="68" t="str">
        <f t="shared" si="22"/>
        <v xml:space="preserve"> </v>
      </c>
      <c r="P129" s="68" t="str">
        <f t="shared" si="23"/>
        <v xml:space="preserve"> </v>
      </c>
      <c r="Q129" s="68" t="str">
        <f t="shared" si="24"/>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IF(COUNTRY_INFO!$U$9:$U$1000="T2 (PZQ)", COUNTRY_INFO!$U$9:$U$1000, " ")</f>
        <v xml:space="preserve"> </v>
      </c>
      <c r="E130" s="127"/>
      <c r="F130" s="67"/>
      <c r="G130" s="14"/>
      <c r="H130" s="14"/>
      <c r="I130" s="11">
        <f t="shared" si="19"/>
        <v>0</v>
      </c>
      <c r="J130" s="67"/>
      <c r="K130" s="22"/>
      <c r="L130" s="22"/>
      <c r="M130" s="14">
        <f t="shared" si="20"/>
        <v>0</v>
      </c>
      <c r="N130" s="71" t="str">
        <f t="shared" si="21"/>
        <v xml:space="preserve"> </v>
      </c>
      <c r="O130" s="68" t="str">
        <f t="shared" si="22"/>
        <v xml:space="preserve"> </v>
      </c>
      <c r="P130" s="68" t="str">
        <f t="shared" si="23"/>
        <v xml:space="preserve"> </v>
      </c>
      <c r="Q130" s="68" t="str">
        <f t="shared" si="24"/>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IF(COUNTRY_INFO!$U$9:$U$1000="T2 (PZQ)", COUNTRY_INFO!$U$9:$U$1000, " ")</f>
        <v xml:space="preserve"> </v>
      </c>
      <c r="E131" s="127"/>
      <c r="F131" s="67"/>
      <c r="G131" s="14"/>
      <c r="H131" s="14"/>
      <c r="I131" s="11">
        <f t="shared" si="19"/>
        <v>0</v>
      </c>
      <c r="J131" s="67"/>
      <c r="K131" s="22"/>
      <c r="L131" s="22"/>
      <c r="M131" s="14">
        <f t="shared" si="20"/>
        <v>0</v>
      </c>
      <c r="N131" s="71" t="str">
        <f t="shared" si="21"/>
        <v xml:space="preserve"> </v>
      </c>
      <c r="O131" s="68" t="str">
        <f t="shared" si="22"/>
        <v xml:space="preserve"> </v>
      </c>
      <c r="P131" s="68" t="str">
        <f t="shared" si="23"/>
        <v xml:space="preserve"> </v>
      </c>
      <c r="Q131" s="68" t="str">
        <f t="shared" si="24"/>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IF(COUNTRY_INFO!$U$9:$U$1000="T2 (PZQ)", COUNTRY_INFO!$U$9:$U$1000, " ")</f>
        <v xml:space="preserve"> </v>
      </c>
      <c r="E132" s="127"/>
      <c r="F132" s="67"/>
      <c r="G132" s="14"/>
      <c r="H132" s="14"/>
      <c r="I132" s="11">
        <f t="shared" si="19"/>
        <v>0</v>
      </c>
      <c r="J132" s="67"/>
      <c r="K132" s="22"/>
      <c r="L132" s="22"/>
      <c r="M132" s="14">
        <f t="shared" si="20"/>
        <v>0</v>
      </c>
      <c r="N132" s="71" t="str">
        <f t="shared" si="21"/>
        <v xml:space="preserve"> </v>
      </c>
      <c r="O132" s="68" t="str">
        <f t="shared" si="22"/>
        <v xml:space="preserve"> </v>
      </c>
      <c r="P132" s="68" t="str">
        <f t="shared" si="23"/>
        <v xml:space="preserve"> </v>
      </c>
      <c r="Q132" s="68" t="str">
        <f t="shared" si="24"/>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IF(COUNTRY_INFO!$U$9:$U$1000="T2 (PZQ)", COUNTRY_INFO!$U$9:$U$1000, " ")</f>
        <v xml:space="preserve"> </v>
      </c>
      <c r="E133" s="127"/>
      <c r="F133" s="67"/>
      <c r="G133" s="14"/>
      <c r="H133" s="14"/>
      <c r="I133" s="11">
        <f t="shared" si="19"/>
        <v>0</v>
      </c>
      <c r="J133" s="67"/>
      <c r="K133" s="22"/>
      <c r="L133" s="22"/>
      <c r="M133" s="14">
        <f t="shared" si="20"/>
        <v>0</v>
      </c>
      <c r="N133" s="71" t="str">
        <f t="shared" si="21"/>
        <v xml:space="preserve"> </v>
      </c>
      <c r="O133" s="68" t="str">
        <f t="shared" si="22"/>
        <v xml:space="preserve"> </v>
      </c>
      <c r="P133" s="68" t="str">
        <f t="shared" si="23"/>
        <v xml:space="preserve"> </v>
      </c>
      <c r="Q133" s="68" t="str">
        <f t="shared" si="24"/>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IF(COUNTRY_INFO!$U$9:$U$1000="T2 (PZQ)", COUNTRY_INFO!$U$9:$U$1000, " ")</f>
        <v xml:space="preserve"> </v>
      </c>
      <c r="E134" s="127"/>
      <c r="F134" s="67"/>
      <c r="G134" s="14"/>
      <c r="H134" s="14"/>
      <c r="I134" s="11">
        <f t="shared" si="19"/>
        <v>0</v>
      </c>
      <c r="J134" s="67"/>
      <c r="K134" s="22"/>
      <c r="L134" s="22"/>
      <c r="M134" s="14">
        <f t="shared" si="20"/>
        <v>0</v>
      </c>
      <c r="N134" s="71" t="str">
        <f t="shared" si="21"/>
        <v xml:space="preserve"> </v>
      </c>
      <c r="O134" s="68" t="str">
        <f t="shared" si="22"/>
        <v xml:space="preserve"> </v>
      </c>
      <c r="P134" s="68" t="str">
        <f t="shared" si="23"/>
        <v xml:space="preserve"> </v>
      </c>
      <c r="Q134" s="68" t="str">
        <f t="shared" si="24"/>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IF(COUNTRY_INFO!$U$9:$U$1000="T2 (PZQ)", COUNTRY_INFO!$U$9:$U$1000, " ")</f>
        <v xml:space="preserve"> </v>
      </c>
      <c r="E135" s="127"/>
      <c r="F135" s="67"/>
      <c r="G135" s="14"/>
      <c r="H135" s="14"/>
      <c r="I135" s="11">
        <f t="shared" si="19"/>
        <v>0</v>
      </c>
      <c r="J135" s="67"/>
      <c r="K135" s="22"/>
      <c r="L135" s="22"/>
      <c r="M135" s="14">
        <f t="shared" si="20"/>
        <v>0</v>
      </c>
      <c r="N135" s="71" t="str">
        <f t="shared" si="21"/>
        <v xml:space="preserve"> </v>
      </c>
      <c r="O135" s="68" t="str">
        <f t="shared" si="22"/>
        <v xml:space="preserve"> </v>
      </c>
      <c r="P135" s="68" t="str">
        <f t="shared" si="23"/>
        <v xml:space="preserve"> </v>
      </c>
      <c r="Q135" s="68" t="str">
        <f t="shared" si="24"/>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IF(COUNTRY_INFO!$U$9:$U$1000="T2 (PZQ)", COUNTRY_INFO!$U$9:$U$1000, " ")</f>
        <v xml:space="preserve"> </v>
      </c>
      <c r="E136" s="127"/>
      <c r="F136" s="67"/>
      <c r="G136" s="14"/>
      <c r="H136" s="14"/>
      <c r="I136" s="11">
        <f t="shared" si="19"/>
        <v>0</v>
      </c>
      <c r="J136" s="67"/>
      <c r="K136" s="22"/>
      <c r="L136" s="22"/>
      <c r="M136" s="14">
        <f t="shared" si="20"/>
        <v>0</v>
      </c>
      <c r="N136" s="71" t="str">
        <f t="shared" si="21"/>
        <v xml:space="preserve"> </v>
      </c>
      <c r="O136" s="68" t="str">
        <f t="shared" si="22"/>
        <v xml:space="preserve"> </v>
      </c>
      <c r="P136" s="68" t="str">
        <f t="shared" si="23"/>
        <v xml:space="preserve"> </v>
      </c>
      <c r="Q136" s="68" t="str">
        <f t="shared" si="24"/>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IF(COUNTRY_INFO!$U$9:$U$1000="T2 (PZQ)", COUNTRY_INFO!$U$9:$U$1000, " ")</f>
        <v xml:space="preserve"> </v>
      </c>
      <c r="E137" s="127"/>
      <c r="F137" s="67"/>
      <c r="G137" s="14"/>
      <c r="H137" s="14"/>
      <c r="I137" s="11">
        <f t="shared" ref="I137:I168" si="25">SUM(F137:H137)</f>
        <v>0</v>
      </c>
      <c r="J137" s="67"/>
      <c r="K137" s="22"/>
      <c r="L137" s="22"/>
      <c r="M137" s="14">
        <f t="shared" ref="M137:M168" si="26">SUM(J137:L137)</f>
        <v>0</v>
      </c>
      <c r="N137" s="71" t="str">
        <f t="shared" ref="N137:N169" si="27">IF(F137&lt;&gt;0, IF(J137/F137*100=0, "-", J137/F137*100), " ")</f>
        <v xml:space="preserve"> </v>
      </c>
      <c r="O137" s="68" t="str">
        <f t="shared" ref="O137:O169" si="28">IF(G137&lt;&gt;0, IF(K137/G137*100=0, "-", K137/G137*100), " ")</f>
        <v xml:space="preserve"> </v>
      </c>
      <c r="P137" s="68" t="str">
        <f t="shared" ref="P137:P169" si="29">IF(H137&lt;&gt;0, IF(L137/H137*100=0, "-", L137/H137*100), " ")</f>
        <v xml:space="preserve"> </v>
      </c>
      <c r="Q137" s="68" t="str">
        <f t="shared" ref="Q137:Q169" si="30">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IF(COUNTRY_INFO!$U$9:$U$1000="T2 (PZQ)", COUNTRY_INFO!$U$9:$U$1000, " ")</f>
        <v xml:space="preserve"> </v>
      </c>
      <c r="E138" s="127"/>
      <c r="F138" s="67"/>
      <c r="G138" s="14"/>
      <c r="H138" s="14"/>
      <c r="I138" s="11">
        <f t="shared" si="25"/>
        <v>0</v>
      </c>
      <c r="J138" s="67"/>
      <c r="K138" s="22"/>
      <c r="L138" s="22"/>
      <c r="M138" s="14">
        <f t="shared" si="26"/>
        <v>0</v>
      </c>
      <c r="N138" s="71" t="str">
        <f t="shared" si="27"/>
        <v xml:space="preserve"> </v>
      </c>
      <c r="O138" s="68" t="str">
        <f t="shared" si="28"/>
        <v xml:space="preserve"> </v>
      </c>
      <c r="P138" s="68" t="str">
        <f t="shared" si="29"/>
        <v xml:space="preserve"> </v>
      </c>
      <c r="Q138" s="68" t="str">
        <f t="shared" si="30"/>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IF(COUNTRY_INFO!$U$9:$U$1000="T2 (PZQ)", COUNTRY_INFO!$U$9:$U$1000, " ")</f>
        <v xml:space="preserve"> </v>
      </c>
      <c r="E139" s="127"/>
      <c r="F139" s="67"/>
      <c r="G139" s="14"/>
      <c r="H139" s="14"/>
      <c r="I139" s="11">
        <f t="shared" si="25"/>
        <v>0</v>
      </c>
      <c r="J139" s="67"/>
      <c r="K139" s="22"/>
      <c r="L139" s="22"/>
      <c r="M139" s="14">
        <f t="shared" si="26"/>
        <v>0</v>
      </c>
      <c r="N139" s="71" t="str">
        <f t="shared" si="27"/>
        <v xml:space="preserve"> </v>
      </c>
      <c r="O139" s="68" t="str">
        <f t="shared" si="28"/>
        <v xml:space="preserve"> </v>
      </c>
      <c r="P139" s="68" t="str">
        <f t="shared" si="29"/>
        <v xml:space="preserve"> </v>
      </c>
      <c r="Q139" s="68" t="str">
        <f t="shared" si="30"/>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IF(COUNTRY_INFO!$U$9:$U$1000="T2 (PZQ)", COUNTRY_INFO!$U$9:$U$1000, " ")</f>
        <v xml:space="preserve"> </v>
      </c>
      <c r="E140" s="127"/>
      <c r="F140" s="67"/>
      <c r="G140" s="14"/>
      <c r="H140" s="14"/>
      <c r="I140" s="11">
        <f t="shared" si="25"/>
        <v>0</v>
      </c>
      <c r="J140" s="67"/>
      <c r="K140" s="22"/>
      <c r="L140" s="22"/>
      <c r="M140" s="14">
        <f t="shared" si="26"/>
        <v>0</v>
      </c>
      <c r="N140" s="71" t="str">
        <f t="shared" si="27"/>
        <v xml:space="preserve"> </v>
      </c>
      <c r="O140" s="68" t="str">
        <f t="shared" si="28"/>
        <v xml:space="preserve"> </v>
      </c>
      <c r="P140" s="68" t="str">
        <f t="shared" si="29"/>
        <v xml:space="preserve"> </v>
      </c>
      <c r="Q140" s="68" t="str">
        <f t="shared" si="30"/>
        <v xml:space="preserve"> </v>
      </c>
    </row>
    <row r="141" spans="1:17" x14ac:dyDescent="0.25">
      <c r="A141" s="10" t="str">
        <f>IF(COUNTRY_INFO!A141=0," ",COUNTRY_INFO!A141)</f>
        <v>Angola</v>
      </c>
      <c r="B141" s="10" t="str">
        <f>IF(COUNTRY_INFO!B141=0," ",COUNTRY_INFO!B141)</f>
        <v>MOXICO</v>
      </c>
      <c r="C141" s="10" t="str">
        <f>IF(COUNTRY_INFO!C141=0," ",COUNTRY_INFO!C141)</f>
        <v>CAMEIA</v>
      </c>
      <c r="D141" s="11" t="str">
        <f>IF(COUNTRY_INFO!$U$9:$U$1000="T2 (PZQ)", COUNTRY_INFO!$U$9:$U$1000, " ")</f>
        <v xml:space="preserve"> </v>
      </c>
      <c r="E141" s="127"/>
      <c r="F141" s="67"/>
      <c r="G141" s="14"/>
      <c r="H141" s="14"/>
      <c r="I141" s="11">
        <f t="shared" si="25"/>
        <v>0</v>
      </c>
      <c r="J141" s="67"/>
      <c r="K141" s="22"/>
      <c r="L141" s="22"/>
      <c r="M141" s="14">
        <f t="shared" si="26"/>
        <v>0</v>
      </c>
      <c r="N141" s="71" t="str">
        <f t="shared" si="27"/>
        <v xml:space="preserve"> </v>
      </c>
      <c r="O141" s="68" t="str">
        <f t="shared" si="28"/>
        <v xml:space="preserve"> </v>
      </c>
      <c r="P141" s="68" t="str">
        <f t="shared" si="29"/>
        <v xml:space="preserve"> </v>
      </c>
      <c r="Q141" s="68" t="str">
        <f t="shared" si="30"/>
        <v xml:space="preserve"> </v>
      </c>
    </row>
    <row r="142" spans="1:17" x14ac:dyDescent="0.25">
      <c r="A142" s="10" t="str">
        <f>IF(COUNTRY_INFO!A142=0," ",COUNTRY_INFO!A142)</f>
        <v>Angola</v>
      </c>
      <c r="B142" s="10" t="str">
        <f>IF(COUNTRY_INFO!B142=0," ",COUNTRY_INFO!B142)</f>
        <v>MOXICO</v>
      </c>
      <c r="C142" s="10" t="str">
        <f>IF(COUNTRY_INFO!C142=0," ",COUNTRY_INFO!C142)</f>
        <v>LUENA</v>
      </c>
      <c r="D142" s="11" t="str">
        <f>IF(COUNTRY_INFO!$U$9:$U$1000="T2 (PZQ)", COUNTRY_INFO!$U$9:$U$1000, " ")</f>
        <v xml:space="preserve"> </v>
      </c>
      <c r="E142" s="127"/>
      <c r="F142" s="67"/>
      <c r="G142" s="14"/>
      <c r="H142" s="14"/>
      <c r="I142" s="11">
        <f t="shared" si="25"/>
        <v>0</v>
      </c>
      <c r="J142" s="67"/>
      <c r="K142" s="22"/>
      <c r="L142" s="22"/>
      <c r="M142" s="14">
        <f t="shared" si="26"/>
        <v>0</v>
      </c>
      <c r="N142" s="71" t="str">
        <f t="shared" si="27"/>
        <v xml:space="preserve"> </v>
      </c>
      <c r="O142" s="68" t="str">
        <f t="shared" si="28"/>
        <v xml:space="preserve"> </v>
      </c>
      <c r="P142" s="68" t="str">
        <f t="shared" si="29"/>
        <v xml:space="preserve"> </v>
      </c>
      <c r="Q142" s="68" t="str">
        <f t="shared" si="30"/>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IF(COUNTRY_INFO!$U$9:$U$1000="T2 (PZQ)", COUNTRY_INFO!$U$9:$U$1000, " ")</f>
        <v xml:space="preserve"> </v>
      </c>
      <c r="E143" s="127"/>
      <c r="F143" s="67"/>
      <c r="G143" s="14"/>
      <c r="H143" s="14"/>
      <c r="I143" s="11">
        <f t="shared" si="25"/>
        <v>0</v>
      </c>
      <c r="J143" s="67"/>
      <c r="K143" s="22"/>
      <c r="L143" s="22"/>
      <c r="M143" s="14">
        <f t="shared" si="26"/>
        <v>0</v>
      </c>
      <c r="N143" s="71" t="str">
        <f t="shared" si="27"/>
        <v xml:space="preserve"> </v>
      </c>
      <c r="O143" s="68" t="str">
        <f t="shared" si="28"/>
        <v xml:space="preserve"> </v>
      </c>
      <c r="P143" s="68" t="str">
        <f t="shared" si="29"/>
        <v xml:space="preserve"> </v>
      </c>
      <c r="Q143" s="68" t="str">
        <f t="shared" si="30"/>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IF(COUNTRY_INFO!$U$9:$U$1000="T2 (PZQ)", COUNTRY_INFO!$U$9:$U$1000, " ")</f>
        <v xml:space="preserve"> </v>
      </c>
      <c r="E144" s="127"/>
      <c r="F144" s="67"/>
      <c r="G144" s="14"/>
      <c r="H144" s="14"/>
      <c r="I144" s="11">
        <f t="shared" si="25"/>
        <v>0</v>
      </c>
      <c r="J144" s="67"/>
      <c r="K144" s="22"/>
      <c r="L144" s="22"/>
      <c r="M144" s="14">
        <f t="shared" si="26"/>
        <v>0</v>
      </c>
      <c r="N144" s="71" t="str">
        <f t="shared" si="27"/>
        <v xml:space="preserve"> </v>
      </c>
      <c r="O144" s="68" t="str">
        <f t="shared" si="28"/>
        <v xml:space="preserve"> </v>
      </c>
      <c r="P144" s="68" t="str">
        <f t="shared" si="29"/>
        <v xml:space="preserve"> </v>
      </c>
      <c r="Q144" s="68" t="str">
        <f t="shared" si="30"/>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IF(COUNTRY_INFO!$U$9:$U$1000="T2 (PZQ)", COUNTRY_INFO!$U$9:$U$1000, " ")</f>
        <v xml:space="preserve"> </v>
      </c>
      <c r="E145" s="127"/>
      <c r="F145" s="67"/>
      <c r="G145" s="14"/>
      <c r="H145" s="14"/>
      <c r="I145" s="11">
        <f t="shared" si="25"/>
        <v>0</v>
      </c>
      <c r="J145" s="67"/>
      <c r="K145" s="22"/>
      <c r="L145" s="22"/>
      <c r="M145" s="14">
        <f t="shared" si="26"/>
        <v>0</v>
      </c>
      <c r="N145" s="71" t="str">
        <f t="shared" si="27"/>
        <v xml:space="preserve"> </v>
      </c>
      <c r="O145" s="68" t="str">
        <f t="shared" si="28"/>
        <v xml:space="preserve"> </v>
      </c>
      <c r="P145" s="68" t="str">
        <f t="shared" si="29"/>
        <v xml:space="preserve"> </v>
      </c>
      <c r="Q145" s="68" t="str">
        <f t="shared" si="30"/>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IF(COUNTRY_INFO!$U$9:$U$1000="T2 (PZQ)", COUNTRY_INFO!$U$9:$U$1000, " ")</f>
        <v xml:space="preserve"> </v>
      </c>
      <c r="E146" s="127"/>
      <c r="F146" s="67"/>
      <c r="G146" s="14"/>
      <c r="H146" s="14"/>
      <c r="I146" s="11">
        <f t="shared" si="25"/>
        <v>0</v>
      </c>
      <c r="J146" s="67"/>
      <c r="K146" s="22"/>
      <c r="L146" s="22"/>
      <c r="M146" s="14">
        <f t="shared" si="26"/>
        <v>0</v>
      </c>
      <c r="N146" s="71" t="str">
        <f t="shared" si="27"/>
        <v xml:space="preserve"> </v>
      </c>
      <c r="O146" s="68" t="str">
        <f t="shared" si="28"/>
        <v xml:space="preserve"> </v>
      </c>
      <c r="P146" s="68" t="str">
        <f t="shared" si="29"/>
        <v xml:space="preserve"> </v>
      </c>
      <c r="Q146" s="68" t="str">
        <f t="shared" si="30"/>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IF(COUNTRY_INFO!$U$9:$U$1000="T2 (PZQ)", COUNTRY_INFO!$U$9:$U$1000, " ")</f>
        <v xml:space="preserve"> </v>
      </c>
      <c r="E147" s="127"/>
      <c r="F147" s="67"/>
      <c r="G147" s="14"/>
      <c r="H147" s="14"/>
      <c r="I147" s="11">
        <f t="shared" si="25"/>
        <v>0</v>
      </c>
      <c r="J147" s="67"/>
      <c r="K147" s="22"/>
      <c r="L147" s="22"/>
      <c r="M147" s="14">
        <f t="shared" si="26"/>
        <v>0</v>
      </c>
      <c r="N147" s="71" t="str">
        <f t="shared" si="27"/>
        <v xml:space="preserve"> </v>
      </c>
      <c r="O147" s="68" t="str">
        <f t="shared" si="28"/>
        <v xml:space="preserve"> </v>
      </c>
      <c r="P147" s="68" t="str">
        <f t="shared" si="29"/>
        <v xml:space="preserve"> </v>
      </c>
      <c r="Q147" s="68" t="str">
        <f t="shared" si="30"/>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IF(COUNTRY_INFO!$U$9:$U$1000="T2 (PZQ)", COUNTRY_INFO!$U$9:$U$1000, " ")</f>
        <v xml:space="preserve"> </v>
      </c>
      <c r="E148" s="133" t="s">
        <v>296</v>
      </c>
      <c r="F148" s="67"/>
      <c r="G148" s="14">
        <v>6792</v>
      </c>
      <c r="H148" s="14"/>
      <c r="I148" s="11">
        <f t="shared" si="25"/>
        <v>6792</v>
      </c>
      <c r="J148" s="67"/>
      <c r="K148" s="134">
        <v>5103</v>
      </c>
      <c r="L148" s="22"/>
      <c r="M148" s="14">
        <f t="shared" si="26"/>
        <v>5103</v>
      </c>
      <c r="N148" s="71" t="str">
        <f t="shared" si="27"/>
        <v xml:space="preserve"> </v>
      </c>
      <c r="O148" s="68">
        <f t="shared" si="28"/>
        <v>75.132508833922259</v>
      </c>
      <c r="P148" s="68" t="str">
        <f t="shared" si="29"/>
        <v xml:space="preserve"> </v>
      </c>
      <c r="Q148" s="68">
        <f t="shared" si="30"/>
        <v>75.132508833922259</v>
      </c>
    </row>
    <row r="149" spans="1:17" x14ac:dyDescent="0.25">
      <c r="A149" s="10" t="str">
        <f>IF(COUNTRY_INFO!A149=0," ",COUNTRY_INFO!A149)</f>
        <v>Angola</v>
      </c>
      <c r="B149" s="10" t="str">
        <f>IF(COUNTRY_INFO!B149=0," ",COUNTRY_INFO!B149)</f>
        <v>UIGE</v>
      </c>
      <c r="C149" s="10" t="str">
        <f>IF(COUNTRY_INFO!C149=0," ",COUNTRY_INFO!C149)</f>
        <v>BEMBE</v>
      </c>
      <c r="D149" s="11" t="str">
        <f>IF(COUNTRY_INFO!$U$9:$U$1000="T2 (PZQ)", COUNTRY_INFO!$U$9:$U$1000, " ")</f>
        <v xml:space="preserve"> </v>
      </c>
      <c r="E149" s="133" t="s">
        <v>296</v>
      </c>
      <c r="F149" s="67"/>
      <c r="G149" s="14">
        <v>8777</v>
      </c>
      <c r="H149" s="14"/>
      <c r="I149" s="11">
        <f t="shared" si="25"/>
        <v>8777</v>
      </c>
      <c r="J149" s="67"/>
      <c r="K149" s="134">
        <v>6953</v>
      </c>
      <c r="L149" s="22"/>
      <c r="M149" s="14">
        <f t="shared" si="26"/>
        <v>6953</v>
      </c>
      <c r="N149" s="71" t="str">
        <f t="shared" si="27"/>
        <v xml:space="preserve"> </v>
      </c>
      <c r="O149" s="68">
        <f t="shared" si="28"/>
        <v>79.218411758003867</v>
      </c>
      <c r="P149" s="68" t="str">
        <f t="shared" si="29"/>
        <v xml:space="preserve"> </v>
      </c>
      <c r="Q149" s="68">
        <f t="shared" si="30"/>
        <v>79.218411758003867</v>
      </c>
    </row>
    <row r="150" spans="1:17" x14ac:dyDescent="0.25">
      <c r="A150" s="10" t="str">
        <f>IF(COUNTRY_INFO!A150=0," ",COUNTRY_INFO!A150)</f>
        <v>Angola</v>
      </c>
      <c r="B150" s="10" t="str">
        <f>IF(COUNTRY_INFO!B150=0," ",COUNTRY_INFO!B150)</f>
        <v>UIGE</v>
      </c>
      <c r="C150" s="10" t="str">
        <f>IF(COUNTRY_INFO!C150=0," ",COUNTRY_INFO!C150)</f>
        <v>BUENGAS</v>
      </c>
      <c r="D150" s="11" t="str">
        <f>IF(COUNTRY_INFO!$U$9:$U$1000="T2 (PZQ)", COUNTRY_INFO!$U$9:$U$1000, " ")</f>
        <v xml:space="preserve"> </v>
      </c>
      <c r="E150" s="133" t="s">
        <v>296</v>
      </c>
      <c r="F150" s="67"/>
      <c r="G150" s="14">
        <v>21160</v>
      </c>
      <c r="H150" s="14"/>
      <c r="I150" s="11">
        <f t="shared" si="25"/>
        <v>21160</v>
      </c>
      <c r="J150" s="67"/>
      <c r="K150" s="134">
        <v>15424</v>
      </c>
      <c r="L150" s="22"/>
      <c r="M150" s="14">
        <f t="shared" si="26"/>
        <v>15424</v>
      </c>
      <c r="N150" s="71" t="str">
        <f t="shared" si="27"/>
        <v xml:space="preserve"> </v>
      </c>
      <c r="O150" s="68">
        <f t="shared" si="28"/>
        <v>72.892249527410215</v>
      </c>
      <c r="P150" s="68" t="str">
        <f t="shared" si="29"/>
        <v xml:space="preserve"> </v>
      </c>
      <c r="Q150" s="68">
        <f t="shared" si="30"/>
        <v>72.892249527410215</v>
      </c>
    </row>
    <row r="151" spans="1:17" x14ac:dyDescent="0.25">
      <c r="A151" s="10" t="str">
        <f>IF(COUNTRY_INFO!A151=0," ",COUNTRY_INFO!A151)</f>
        <v>Angola</v>
      </c>
      <c r="B151" s="10" t="str">
        <f>IF(COUNTRY_INFO!B151=0," ",COUNTRY_INFO!B151)</f>
        <v>UIGE</v>
      </c>
      <c r="C151" s="10" t="str">
        <f>IF(COUNTRY_INFO!C151=0," ",COUNTRY_INFO!C151)</f>
        <v>BUNGO</v>
      </c>
      <c r="D151" s="11" t="str">
        <f>IF(COUNTRY_INFO!$U$9:$U$1000="T2 (PZQ)", COUNTRY_INFO!$U$9:$U$1000, " ")</f>
        <v xml:space="preserve"> </v>
      </c>
      <c r="E151" s="133" t="s">
        <v>296</v>
      </c>
      <c r="F151" s="67"/>
      <c r="G151" s="14">
        <v>11967</v>
      </c>
      <c r="H151" s="14"/>
      <c r="I151" s="11">
        <f t="shared" si="25"/>
        <v>11967</v>
      </c>
      <c r="J151" s="67"/>
      <c r="K151" s="134">
        <v>9206</v>
      </c>
      <c r="L151" s="22"/>
      <c r="M151" s="14">
        <f t="shared" si="26"/>
        <v>9206</v>
      </c>
      <c r="N151" s="71" t="str">
        <f t="shared" si="27"/>
        <v xml:space="preserve"> </v>
      </c>
      <c r="O151" s="68">
        <f t="shared" si="28"/>
        <v>76.928219269658229</v>
      </c>
      <c r="P151" s="68" t="str">
        <f t="shared" si="29"/>
        <v xml:space="preserve"> </v>
      </c>
      <c r="Q151" s="68">
        <f t="shared" si="30"/>
        <v>76.928219269658229</v>
      </c>
    </row>
    <row r="152" spans="1:17" x14ac:dyDescent="0.25">
      <c r="A152" s="10" t="str">
        <f>IF(COUNTRY_INFO!A152=0," ",COUNTRY_INFO!A152)</f>
        <v>Angola</v>
      </c>
      <c r="B152" s="10" t="str">
        <f>IF(COUNTRY_INFO!B152=0," ",COUNTRY_INFO!B152)</f>
        <v>UIGE</v>
      </c>
      <c r="C152" s="10" t="str">
        <f>IF(COUNTRY_INFO!C152=0," ",COUNTRY_INFO!C152)</f>
        <v>CANGOLA</v>
      </c>
      <c r="D152" s="11" t="str">
        <f>IF(COUNTRY_INFO!$U$9:$U$1000="T2 (PZQ)", COUNTRY_INFO!$U$9:$U$1000, " ")</f>
        <v xml:space="preserve"> </v>
      </c>
      <c r="E152" s="133" t="s">
        <v>296</v>
      </c>
      <c r="F152" s="67"/>
      <c r="G152" s="14">
        <v>10263</v>
      </c>
      <c r="H152" s="14"/>
      <c r="I152" s="11">
        <f t="shared" si="25"/>
        <v>10263</v>
      </c>
      <c r="J152" s="67"/>
      <c r="K152" s="134">
        <v>7639</v>
      </c>
      <c r="L152" s="22"/>
      <c r="M152" s="14">
        <f t="shared" si="26"/>
        <v>7639</v>
      </c>
      <c r="N152" s="71" t="str">
        <f t="shared" si="27"/>
        <v xml:space="preserve"> </v>
      </c>
      <c r="O152" s="68">
        <f t="shared" si="28"/>
        <v>74.43242716554613</v>
      </c>
      <c r="P152" s="68" t="str">
        <f t="shared" si="29"/>
        <v xml:space="preserve"> </v>
      </c>
      <c r="Q152" s="68">
        <f t="shared" si="30"/>
        <v>74.43242716554613</v>
      </c>
    </row>
    <row r="153" spans="1:17" x14ac:dyDescent="0.25">
      <c r="A153" s="10" t="str">
        <f>IF(COUNTRY_INFO!A153=0," ",COUNTRY_INFO!A153)</f>
        <v>Angola</v>
      </c>
      <c r="B153" s="10" t="str">
        <f>IF(COUNTRY_INFO!B153=0," ",COUNTRY_INFO!B153)</f>
        <v>UIGE</v>
      </c>
      <c r="C153" s="10" t="str">
        <f>IF(COUNTRY_INFO!C153=0," ",COUNTRY_INFO!C153)</f>
        <v>DAMBA</v>
      </c>
      <c r="D153" s="11" t="str">
        <f>IF(COUNTRY_INFO!$U$9:$U$1000="T2 (PZQ)", COUNTRY_INFO!$U$9:$U$1000, " ")</f>
        <v xml:space="preserve"> </v>
      </c>
      <c r="E153" s="133" t="s">
        <v>296</v>
      </c>
      <c r="F153" s="67"/>
      <c r="G153" s="14">
        <v>8090</v>
      </c>
      <c r="H153" s="14"/>
      <c r="I153" s="11">
        <f t="shared" si="25"/>
        <v>8090</v>
      </c>
      <c r="J153" s="67"/>
      <c r="K153" s="134">
        <v>6287</v>
      </c>
      <c r="L153" s="22"/>
      <c r="M153" s="14">
        <f t="shared" si="26"/>
        <v>6287</v>
      </c>
      <c r="N153" s="71" t="str">
        <f t="shared" si="27"/>
        <v xml:space="preserve"> </v>
      </c>
      <c r="O153" s="68">
        <f t="shared" si="28"/>
        <v>77.713226205191603</v>
      </c>
      <c r="P153" s="68" t="str">
        <f t="shared" si="29"/>
        <v xml:space="preserve"> </v>
      </c>
      <c r="Q153" s="68">
        <f t="shared" si="30"/>
        <v>77.713226205191603</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IF(COUNTRY_INFO!$U$9:$U$1000="T2 (PZQ)", COUNTRY_INFO!$U$9:$U$1000, " ")</f>
        <v xml:space="preserve"> </v>
      </c>
      <c r="E154" s="133" t="s">
        <v>296</v>
      </c>
      <c r="F154" s="67"/>
      <c r="G154" s="14">
        <v>16719</v>
      </c>
      <c r="H154" s="14"/>
      <c r="I154" s="11">
        <f t="shared" si="25"/>
        <v>16719</v>
      </c>
      <c r="J154" s="67"/>
      <c r="K154" s="134">
        <v>13447</v>
      </c>
      <c r="L154" s="22"/>
      <c r="M154" s="14">
        <f t="shared" si="26"/>
        <v>13447</v>
      </c>
      <c r="N154" s="71" t="str">
        <f t="shared" si="27"/>
        <v xml:space="preserve"> </v>
      </c>
      <c r="O154" s="68">
        <f t="shared" si="28"/>
        <v>80.429451522220234</v>
      </c>
      <c r="P154" s="68" t="str">
        <f t="shared" si="29"/>
        <v xml:space="preserve"> </v>
      </c>
      <c r="Q154" s="68">
        <f t="shared" si="30"/>
        <v>80.429451522220234</v>
      </c>
    </row>
    <row r="155" spans="1:17" x14ac:dyDescent="0.25">
      <c r="A155" s="10" t="str">
        <f>IF(COUNTRY_INFO!A155=0," ",COUNTRY_INFO!A155)</f>
        <v>Angola</v>
      </c>
      <c r="B155" s="10" t="str">
        <f>IF(COUNTRY_INFO!B155=0," ",COUNTRY_INFO!B155)</f>
        <v>UIGE</v>
      </c>
      <c r="C155" s="10" t="str">
        <f>IF(COUNTRY_INFO!C155=0," ",COUNTRY_INFO!C155)</f>
        <v>MILUNGA</v>
      </c>
      <c r="D155" s="11" t="str">
        <f>IF(COUNTRY_INFO!$U$9:$U$1000="T2 (PZQ)", COUNTRY_INFO!$U$9:$U$1000, " ")</f>
        <v xml:space="preserve"> </v>
      </c>
      <c r="E155" s="133" t="s">
        <v>296</v>
      </c>
      <c r="F155" s="67"/>
      <c r="G155" s="14">
        <v>9344</v>
      </c>
      <c r="H155" s="14"/>
      <c r="I155" s="11">
        <f t="shared" si="25"/>
        <v>9344</v>
      </c>
      <c r="J155" s="67"/>
      <c r="K155" s="134">
        <v>7300</v>
      </c>
      <c r="L155" s="22"/>
      <c r="M155" s="14">
        <f t="shared" si="26"/>
        <v>7300</v>
      </c>
      <c r="N155" s="71" t="str">
        <f t="shared" si="27"/>
        <v xml:space="preserve"> </v>
      </c>
      <c r="O155" s="68">
        <f t="shared" si="28"/>
        <v>78.125</v>
      </c>
      <c r="P155" s="68" t="str">
        <f t="shared" si="29"/>
        <v xml:space="preserve"> </v>
      </c>
      <c r="Q155" s="68">
        <f t="shared" si="30"/>
        <v>78.125</v>
      </c>
    </row>
    <row r="156" spans="1:17" x14ac:dyDescent="0.25">
      <c r="A156" s="10" t="str">
        <f>IF(COUNTRY_INFO!A156=0," ",COUNTRY_INFO!A156)</f>
        <v>Angola</v>
      </c>
      <c r="B156" s="10" t="str">
        <f>IF(COUNTRY_INFO!B156=0," ",COUNTRY_INFO!B156)</f>
        <v>UIGE</v>
      </c>
      <c r="C156" s="10" t="str">
        <f>IF(COUNTRY_INFO!C156=0," ",COUNTRY_INFO!C156)</f>
        <v>MUCABA</v>
      </c>
      <c r="D156" s="11" t="str">
        <f>IF(COUNTRY_INFO!$U$9:$U$1000="T2 (PZQ)", COUNTRY_INFO!$U$9:$U$1000, " ")</f>
        <v xml:space="preserve"> </v>
      </c>
      <c r="E156" s="133" t="s">
        <v>296</v>
      </c>
      <c r="F156" s="67"/>
      <c r="G156" s="14">
        <v>11077</v>
      </c>
      <c r="H156" s="14"/>
      <c r="I156" s="11">
        <f t="shared" si="25"/>
        <v>11077</v>
      </c>
      <c r="J156" s="67"/>
      <c r="K156" s="134">
        <v>9736</v>
      </c>
      <c r="L156" s="22"/>
      <c r="M156" s="14">
        <f t="shared" si="26"/>
        <v>9736</v>
      </c>
      <c r="N156" s="71" t="str">
        <f t="shared" si="27"/>
        <v xml:space="preserve"> </v>
      </c>
      <c r="O156" s="68">
        <f t="shared" si="28"/>
        <v>87.893834070596739</v>
      </c>
      <c r="P156" s="68" t="str">
        <f t="shared" si="29"/>
        <v xml:space="preserve"> </v>
      </c>
      <c r="Q156" s="68">
        <f t="shared" si="30"/>
        <v>87.893834070596739</v>
      </c>
    </row>
    <row r="157" spans="1:17" x14ac:dyDescent="0.25">
      <c r="A157" s="10" t="str">
        <f>IF(COUNTRY_INFO!A157=0," ",COUNTRY_INFO!A157)</f>
        <v>Angola</v>
      </c>
      <c r="B157" s="10" t="str">
        <f>IF(COUNTRY_INFO!B157=0," ",COUNTRY_INFO!B157)</f>
        <v>UIGE</v>
      </c>
      <c r="C157" s="10" t="str">
        <f>IF(COUNTRY_INFO!C157=0," ",COUNTRY_INFO!C157)</f>
        <v>NEGAGE</v>
      </c>
      <c r="D157" s="11" t="str">
        <f>IF(COUNTRY_INFO!$U$9:$U$1000="T2 (PZQ)", COUNTRY_INFO!$U$9:$U$1000, " ")</f>
        <v xml:space="preserve"> </v>
      </c>
      <c r="E157" s="133" t="s">
        <v>296</v>
      </c>
      <c r="F157" s="67"/>
      <c r="G157" s="14">
        <v>16595</v>
      </c>
      <c r="H157" s="14"/>
      <c r="I157" s="11">
        <f t="shared" si="25"/>
        <v>16595</v>
      </c>
      <c r="J157" s="67"/>
      <c r="K157" s="134">
        <v>11814</v>
      </c>
      <c r="L157" s="22"/>
      <c r="M157" s="14">
        <f t="shared" si="26"/>
        <v>11814</v>
      </c>
      <c r="N157" s="71" t="str">
        <f t="shared" si="27"/>
        <v xml:space="preserve"> </v>
      </c>
      <c r="O157" s="68">
        <f t="shared" si="28"/>
        <v>71.190117505272681</v>
      </c>
      <c r="P157" s="68" t="str">
        <f t="shared" si="29"/>
        <v xml:space="preserve"> </v>
      </c>
      <c r="Q157" s="68">
        <f t="shared" si="30"/>
        <v>71.190117505272681</v>
      </c>
    </row>
    <row r="158" spans="1:17" x14ac:dyDescent="0.25">
      <c r="A158" s="10" t="str">
        <f>IF(COUNTRY_INFO!A158=0," ",COUNTRY_INFO!A158)</f>
        <v>Angola</v>
      </c>
      <c r="B158" s="10" t="str">
        <f>IF(COUNTRY_INFO!B158=0," ",COUNTRY_INFO!B158)</f>
        <v>UIGE</v>
      </c>
      <c r="C158" s="10" t="str">
        <f>IF(COUNTRY_INFO!C158=0," ",COUNTRY_INFO!C158)</f>
        <v>PURI</v>
      </c>
      <c r="D158" s="11" t="str">
        <f>IF(COUNTRY_INFO!$U$9:$U$1000="T2 (PZQ)", COUNTRY_INFO!$U$9:$U$1000, " ")</f>
        <v xml:space="preserve"> </v>
      </c>
      <c r="E158" s="133" t="s">
        <v>296</v>
      </c>
      <c r="F158" s="67"/>
      <c r="G158" s="14">
        <v>35788</v>
      </c>
      <c r="H158" s="14"/>
      <c r="I158" s="11">
        <f t="shared" si="25"/>
        <v>35788</v>
      </c>
      <c r="J158" s="67"/>
      <c r="K158" s="134">
        <v>22515</v>
      </c>
      <c r="L158" s="22"/>
      <c r="M158" s="14">
        <f t="shared" si="26"/>
        <v>22515</v>
      </c>
      <c r="N158" s="71" t="str">
        <f t="shared" si="27"/>
        <v xml:space="preserve"> </v>
      </c>
      <c r="O158" s="68">
        <f t="shared" si="28"/>
        <v>62.912149323795688</v>
      </c>
      <c r="P158" s="68" t="str">
        <f t="shared" si="29"/>
        <v xml:space="preserve"> </v>
      </c>
      <c r="Q158" s="68">
        <f t="shared" si="30"/>
        <v>62.912149323795688</v>
      </c>
    </row>
    <row r="159" spans="1:17" x14ac:dyDescent="0.25">
      <c r="A159" s="10" t="str">
        <f>IF(COUNTRY_INFO!A159=0," ",COUNTRY_INFO!A159)</f>
        <v>Angola</v>
      </c>
      <c r="B159" s="10" t="str">
        <f>IF(COUNTRY_INFO!B159=0," ",COUNTRY_INFO!B159)</f>
        <v>UIGE</v>
      </c>
      <c r="C159" s="10" t="str">
        <f>IF(COUNTRY_INFO!C159=0," ",COUNTRY_INFO!C159)</f>
        <v>QUIMBELE</v>
      </c>
      <c r="D159" s="11" t="str">
        <f>IF(COUNTRY_INFO!$U$9:$U$1000="T2 (PZQ)", COUNTRY_INFO!$U$9:$U$1000, " ")</f>
        <v xml:space="preserve"> </v>
      </c>
      <c r="E159" s="133" t="s">
        <v>296</v>
      </c>
      <c r="F159" s="67"/>
      <c r="G159" s="14">
        <v>13491</v>
      </c>
      <c r="H159" s="14"/>
      <c r="I159" s="11">
        <f t="shared" si="25"/>
        <v>13491</v>
      </c>
      <c r="J159" s="67"/>
      <c r="K159" s="134">
        <v>11724</v>
      </c>
      <c r="L159" s="22"/>
      <c r="M159" s="14">
        <f t="shared" si="26"/>
        <v>11724</v>
      </c>
      <c r="N159" s="71" t="str">
        <f t="shared" si="27"/>
        <v xml:space="preserve"> </v>
      </c>
      <c r="O159" s="68">
        <f t="shared" si="28"/>
        <v>86.902379364020447</v>
      </c>
      <c r="P159" s="68" t="str">
        <f t="shared" si="29"/>
        <v xml:space="preserve"> </v>
      </c>
      <c r="Q159" s="68">
        <f t="shared" si="30"/>
        <v>86.902379364020447</v>
      </c>
    </row>
    <row r="160" spans="1:17" x14ac:dyDescent="0.25">
      <c r="A160" s="10" t="str">
        <f>IF(COUNTRY_INFO!A160=0," ",COUNTRY_INFO!A160)</f>
        <v>Angola</v>
      </c>
      <c r="B160" s="10" t="str">
        <f>IF(COUNTRY_INFO!B160=0," ",COUNTRY_INFO!B160)</f>
        <v>UIGE</v>
      </c>
      <c r="C160" s="10" t="str">
        <f>IF(COUNTRY_INFO!C160=0," ",COUNTRY_INFO!C160)</f>
        <v>QUITEXE</v>
      </c>
      <c r="D160" s="11" t="str">
        <f>IF(COUNTRY_INFO!$U$9:$U$1000="T2 (PZQ)", COUNTRY_INFO!$U$9:$U$1000, " ")</f>
        <v xml:space="preserve"> </v>
      </c>
      <c r="E160" s="133" t="s">
        <v>296</v>
      </c>
      <c r="F160" s="67"/>
      <c r="G160" s="14">
        <v>24056</v>
      </c>
      <c r="H160" s="14"/>
      <c r="I160" s="11">
        <f t="shared" si="25"/>
        <v>24056</v>
      </c>
      <c r="J160" s="67"/>
      <c r="K160" s="134">
        <v>19531</v>
      </c>
      <c r="L160" s="22"/>
      <c r="M160" s="14">
        <f t="shared" si="26"/>
        <v>19531</v>
      </c>
      <c r="N160" s="71" t="str">
        <f t="shared" si="27"/>
        <v xml:space="preserve"> </v>
      </c>
      <c r="O160" s="68">
        <f t="shared" si="28"/>
        <v>81.189723977386095</v>
      </c>
      <c r="P160" s="68" t="str">
        <f t="shared" si="29"/>
        <v xml:space="preserve"> </v>
      </c>
      <c r="Q160" s="68">
        <f t="shared" si="30"/>
        <v>81.189723977386095</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IF(COUNTRY_INFO!$U$9:$U$1000="T2 (PZQ)", COUNTRY_INFO!$U$9:$U$1000, " ")</f>
        <v xml:space="preserve"> </v>
      </c>
      <c r="E161" s="133" t="s">
        <v>296</v>
      </c>
      <c r="F161" s="67"/>
      <c r="G161" s="14">
        <v>8502</v>
      </c>
      <c r="H161" s="14"/>
      <c r="I161" s="11">
        <f t="shared" si="25"/>
        <v>8502</v>
      </c>
      <c r="J161" s="67"/>
      <c r="K161" s="134">
        <v>6296</v>
      </c>
      <c r="L161" s="22"/>
      <c r="M161" s="14">
        <f t="shared" si="26"/>
        <v>6296</v>
      </c>
      <c r="N161" s="71" t="str">
        <f t="shared" si="27"/>
        <v xml:space="preserve"> </v>
      </c>
      <c r="O161" s="68">
        <f t="shared" si="28"/>
        <v>74.053163961420836</v>
      </c>
      <c r="P161" s="68" t="str">
        <f t="shared" si="29"/>
        <v xml:space="preserve"> </v>
      </c>
      <c r="Q161" s="68">
        <f t="shared" si="30"/>
        <v>74.053163961420836</v>
      </c>
    </row>
    <row r="162" spans="1:17" x14ac:dyDescent="0.25">
      <c r="A162" s="10" t="str">
        <f>IF(COUNTRY_INFO!A162=0," ",COUNTRY_INFO!A162)</f>
        <v>Angola</v>
      </c>
      <c r="B162" s="10" t="str">
        <f>IF(COUNTRY_INFO!B162=0," ",COUNTRY_INFO!B162)</f>
        <v>UIGE</v>
      </c>
      <c r="C162" s="10" t="str">
        <f>IF(COUNTRY_INFO!C162=0," ",COUNTRY_INFO!C162)</f>
        <v>SONGO</v>
      </c>
      <c r="D162" s="11" t="str">
        <f>IF(COUNTRY_INFO!$U$9:$U$1000="T2 (PZQ)", COUNTRY_INFO!$U$9:$U$1000, " ")</f>
        <v xml:space="preserve"> </v>
      </c>
      <c r="E162" s="133" t="s">
        <v>296</v>
      </c>
      <c r="F162" s="67"/>
      <c r="G162" s="14">
        <v>69139</v>
      </c>
      <c r="H162" s="14"/>
      <c r="I162" s="11">
        <f t="shared" si="25"/>
        <v>69139</v>
      </c>
      <c r="J162" s="67"/>
      <c r="K162" s="134">
        <v>45526</v>
      </c>
      <c r="L162" s="22"/>
      <c r="M162" s="14">
        <f t="shared" si="26"/>
        <v>45526</v>
      </c>
      <c r="N162" s="71" t="str">
        <f t="shared" si="27"/>
        <v xml:space="preserve"> </v>
      </c>
      <c r="O162" s="68">
        <f t="shared" si="28"/>
        <v>65.847061716252767</v>
      </c>
      <c r="P162" s="68" t="str">
        <f t="shared" si="29"/>
        <v xml:space="preserve"> </v>
      </c>
      <c r="Q162" s="68">
        <f t="shared" si="30"/>
        <v>65.847061716252767</v>
      </c>
    </row>
    <row r="163" spans="1:17" x14ac:dyDescent="0.25">
      <c r="A163" s="10" t="str">
        <f>IF(COUNTRY_INFO!A163=0," ",COUNTRY_INFO!A163)</f>
        <v>Angola</v>
      </c>
      <c r="B163" s="10" t="str">
        <f>IF(COUNTRY_INFO!B163=0," ",COUNTRY_INFO!B163)</f>
        <v>UIGE</v>
      </c>
      <c r="C163" s="10" t="str">
        <f>IF(COUNTRY_INFO!C163=0," ",COUNTRY_INFO!C163)</f>
        <v>UIGE</v>
      </c>
      <c r="D163" s="11" t="str">
        <f>IF(COUNTRY_INFO!$U$9:$U$1000="T2 (PZQ)", COUNTRY_INFO!$U$9:$U$1000, " ")</f>
        <v xml:space="preserve"> </v>
      </c>
      <c r="E163" s="133" t="s">
        <v>296</v>
      </c>
      <c r="F163" s="67"/>
      <c r="G163" s="14">
        <v>21344</v>
      </c>
      <c r="H163" s="14"/>
      <c r="I163" s="11">
        <f t="shared" si="25"/>
        <v>21344</v>
      </c>
      <c r="J163" s="67"/>
      <c r="K163" s="134">
        <v>16028</v>
      </c>
      <c r="L163" s="22"/>
      <c r="M163" s="14">
        <f t="shared" si="26"/>
        <v>16028</v>
      </c>
      <c r="N163" s="71" t="str">
        <f t="shared" si="27"/>
        <v xml:space="preserve"> </v>
      </c>
      <c r="O163" s="68">
        <f t="shared" si="28"/>
        <v>75.093703148425789</v>
      </c>
      <c r="P163" s="68" t="str">
        <f t="shared" si="29"/>
        <v xml:space="preserve"> </v>
      </c>
      <c r="Q163" s="68">
        <f t="shared" si="30"/>
        <v>75.093703148425789</v>
      </c>
    </row>
    <row r="164" spans="1:17" x14ac:dyDescent="0.25">
      <c r="A164" s="10" t="str">
        <f>IF(COUNTRY_INFO!A164=0," ",COUNTRY_INFO!A164)</f>
        <v>Angola</v>
      </c>
      <c r="B164" s="10" t="str">
        <f>IF(COUNTRY_INFO!B164=0," ",COUNTRY_INFO!B164)</f>
        <v>ZAIRE</v>
      </c>
      <c r="C164" s="10" t="str">
        <f>IF(COUNTRY_INFO!C164=0," ",COUNTRY_INFO!C164)</f>
        <v>CUIMBA</v>
      </c>
      <c r="D164" s="11" t="str">
        <f>IF(COUNTRY_INFO!$U$9:$U$1000="T2 (PZQ)", COUNTRY_INFO!$U$9:$U$1000, " ")</f>
        <v xml:space="preserve"> </v>
      </c>
      <c r="E164" s="133" t="s">
        <v>296</v>
      </c>
      <c r="F164" s="67"/>
      <c r="G164" s="14">
        <v>16660</v>
      </c>
      <c r="H164" s="14"/>
      <c r="I164" s="11">
        <f t="shared" si="25"/>
        <v>16660</v>
      </c>
      <c r="J164" s="67"/>
      <c r="K164" s="22">
        <v>13093</v>
      </c>
      <c r="L164" s="22"/>
      <c r="M164" s="14">
        <f t="shared" si="26"/>
        <v>13093</v>
      </c>
      <c r="N164" s="71" t="str">
        <f t="shared" si="27"/>
        <v xml:space="preserve"> </v>
      </c>
      <c r="O164" s="68">
        <f t="shared" si="28"/>
        <v>78.58943577430972</v>
      </c>
      <c r="P164" s="68" t="str">
        <f t="shared" si="29"/>
        <v xml:space="preserve"> </v>
      </c>
      <c r="Q164" s="68">
        <f t="shared" si="30"/>
        <v>78.58943577430972</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IF(COUNTRY_INFO!$U$9:$U$1000="T2 (PZQ)", COUNTRY_INFO!$U$9:$U$1000, " ")</f>
        <v xml:space="preserve"> </v>
      </c>
      <c r="E165" s="133" t="s">
        <v>296</v>
      </c>
      <c r="F165" s="67"/>
      <c r="G165" s="14">
        <v>34063</v>
      </c>
      <c r="H165" s="14"/>
      <c r="I165" s="11">
        <f t="shared" si="25"/>
        <v>34063</v>
      </c>
      <c r="J165" s="67"/>
      <c r="K165" s="22">
        <v>31599</v>
      </c>
      <c r="L165" s="22"/>
      <c r="M165" s="14">
        <f t="shared" si="26"/>
        <v>31599</v>
      </c>
      <c r="N165" s="71" t="str">
        <f t="shared" si="27"/>
        <v xml:space="preserve"> </v>
      </c>
      <c r="O165" s="68">
        <f t="shared" si="28"/>
        <v>92.766344714206028</v>
      </c>
      <c r="P165" s="68" t="str">
        <f t="shared" si="29"/>
        <v xml:space="preserve"> </v>
      </c>
      <c r="Q165" s="68">
        <f t="shared" si="30"/>
        <v>92.766344714206028</v>
      </c>
    </row>
    <row r="166" spans="1:17" x14ac:dyDescent="0.25">
      <c r="A166" s="10" t="str">
        <f>IF(COUNTRY_INFO!A166=0," ",COUNTRY_INFO!A166)</f>
        <v>Angola</v>
      </c>
      <c r="B166" s="10" t="str">
        <f>IF(COUNTRY_INFO!B166=0," ",COUNTRY_INFO!B166)</f>
        <v>ZAIRE</v>
      </c>
      <c r="C166" s="10" t="str">
        <f>IF(COUNTRY_INFO!C166=0," ",COUNTRY_INFO!C166)</f>
        <v>NOQUI</v>
      </c>
      <c r="D166" s="11" t="str">
        <f>IF(COUNTRY_INFO!$U$9:$U$1000="T2 (PZQ)", COUNTRY_INFO!$U$9:$U$1000, " ")</f>
        <v xml:space="preserve"> </v>
      </c>
      <c r="E166" s="133" t="s">
        <v>296</v>
      </c>
      <c r="F166" s="67"/>
      <c r="G166" s="14">
        <v>6573</v>
      </c>
      <c r="H166" s="14"/>
      <c r="I166" s="11">
        <f t="shared" si="25"/>
        <v>6573</v>
      </c>
      <c r="J166" s="67"/>
      <c r="K166" s="22">
        <v>5182</v>
      </c>
      <c r="L166" s="22"/>
      <c r="M166" s="14">
        <f t="shared" si="26"/>
        <v>5182</v>
      </c>
      <c r="N166" s="71" t="str">
        <f t="shared" si="27"/>
        <v xml:space="preserve"> </v>
      </c>
      <c r="O166" s="68">
        <f t="shared" si="28"/>
        <v>78.837669253004719</v>
      </c>
      <c r="P166" s="68" t="str">
        <f t="shared" si="29"/>
        <v xml:space="preserve"> </v>
      </c>
      <c r="Q166" s="68">
        <f t="shared" si="30"/>
        <v>78.837669253004719</v>
      </c>
    </row>
    <row r="167" spans="1:17" x14ac:dyDescent="0.25">
      <c r="A167" s="10" t="str">
        <f>IF(COUNTRY_INFO!A167=0," ",COUNTRY_INFO!A167)</f>
        <v>Angola</v>
      </c>
      <c r="B167" s="10" t="str">
        <f>IF(COUNTRY_INFO!B167=0," ",COUNTRY_INFO!B167)</f>
        <v>ZAIRE</v>
      </c>
      <c r="C167" s="10" t="str">
        <f>IF(COUNTRY_INFO!C167=0," ",COUNTRY_INFO!C167)</f>
        <v>NZETO</v>
      </c>
      <c r="D167" s="11" t="str">
        <f>IF(COUNTRY_INFO!$U$9:$U$1000="T2 (PZQ)", COUNTRY_INFO!$U$9:$U$1000, " ")</f>
        <v xml:space="preserve"> </v>
      </c>
      <c r="E167" s="133" t="s">
        <v>296</v>
      </c>
      <c r="F167" s="67"/>
      <c r="G167" s="14">
        <v>8505</v>
      </c>
      <c r="H167" s="14"/>
      <c r="I167" s="11">
        <f t="shared" si="25"/>
        <v>8505</v>
      </c>
      <c r="J167" s="67"/>
      <c r="K167" s="22">
        <v>6113</v>
      </c>
      <c r="L167" s="22"/>
      <c r="M167" s="14">
        <f t="shared" si="26"/>
        <v>6113</v>
      </c>
      <c r="N167" s="71" t="str">
        <f t="shared" si="27"/>
        <v xml:space="preserve"> </v>
      </c>
      <c r="O167" s="68">
        <f t="shared" si="28"/>
        <v>71.875367430922992</v>
      </c>
      <c r="P167" s="68" t="str">
        <f t="shared" si="29"/>
        <v xml:space="preserve"> </v>
      </c>
      <c r="Q167" s="68">
        <f t="shared" si="30"/>
        <v>71.875367430922992</v>
      </c>
    </row>
    <row r="168" spans="1:17" x14ac:dyDescent="0.25">
      <c r="A168" s="10" t="str">
        <f>IF(COUNTRY_INFO!A168=0," ",COUNTRY_INFO!A168)</f>
        <v>Angola</v>
      </c>
      <c r="B168" s="10" t="str">
        <f>IF(COUNTRY_INFO!B168=0," ",COUNTRY_INFO!B168)</f>
        <v>ZAIRE</v>
      </c>
      <c r="C168" s="10" t="str">
        <f>IF(COUNTRY_INFO!C168=0," ",COUNTRY_INFO!C168)</f>
        <v>SOYO</v>
      </c>
      <c r="D168" s="11" t="str">
        <f>IF(COUNTRY_INFO!$U$9:$U$1000="T2 (PZQ)", COUNTRY_INFO!$U$9:$U$1000, " ")</f>
        <v xml:space="preserve"> </v>
      </c>
      <c r="E168" s="133" t="s">
        <v>296</v>
      </c>
      <c r="F168" s="67"/>
      <c r="G168" s="14">
        <v>23313</v>
      </c>
      <c r="H168" s="14"/>
      <c r="I168" s="11">
        <f t="shared" si="25"/>
        <v>23313</v>
      </c>
      <c r="J168" s="67"/>
      <c r="K168" s="22">
        <v>22409</v>
      </c>
      <c r="L168" s="22"/>
      <c r="M168" s="14">
        <f t="shared" si="26"/>
        <v>22409</v>
      </c>
      <c r="N168" s="71" t="str">
        <f t="shared" si="27"/>
        <v xml:space="preserve"> </v>
      </c>
      <c r="O168" s="68">
        <f t="shared" si="28"/>
        <v>96.122335177797794</v>
      </c>
      <c r="P168" s="68" t="str">
        <f t="shared" si="29"/>
        <v xml:space="preserve"> </v>
      </c>
      <c r="Q168" s="68">
        <f t="shared" si="30"/>
        <v>96.122335177797794</v>
      </c>
    </row>
    <row r="169" spans="1:17" x14ac:dyDescent="0.25">
      <c r="A169" s="10" t="str">
        <f>IF(COUNTRY_INFO!A169=0," ",COUNTRY_INFO!A169)</f>
        <v>Angola</v>
      </c>
      <c r="B169" s="10" t="str">
        <f>IF(COUNTRY_INFO!B169=0," ",COUNTRY_INFO!B169)</f>
        <v>ZAIRE</v>
      </c>
      <c r="C169" s="10" t="str">
        <f>IF(COUNTRY_INFO!C169=0," ",COUNTRY_INFO!C169)</f>
        <v>TOMBOCO</v>
      </c>
      <c r="D169" s="11" t="str">
        <f>IF(COUNTRY_INFO!$U$9:$U$1000="T2 (PZQ)", COUNTRY_INFO!$U$9:$U$1000, " ")</f>
        <v xml:space="preserve"> </v>
      </c>
      <c r="E169" s="133" t="s">
        <v>296</v>
      </c>
      <c r="F169" s="67"/>
      <c r="G169" s="14">
        <v>11038</v>
      </c>
      <c r="H169" s="14"/>
      <c r="I169" s="11">
        <f t="shared" ref="I169" si="31">SUM(F169:H169)</f>
        <v>11038</v>
      </c>
      <c r="J169" s="67"/>
      <c r="K169" s="22">
        <v>8924</v>
      </c>
      <c r="L169" s="22"/>
      <c r="M169" s="14">
        <f t="shared" ref="M169" si="32">SUM(J169:L169)</f>
        <v>8924</v>
      </c>
      <c r="N169" s="71" t="str">
        <f t="shared" si="27"/>
        <v xml:space="preserve"> </v>
      </c>
      <c r="O169" s="68">
        <f t="shared" si="28"/>
        <v>80.847979706468564</v>
      </c>
      <c r="P169" s="68" t="str">
        <f t="shared" si="29"/>
        <v xml:space="preserve"> </v>
      </c>
      <c r="Q169" s="68">
        <f t="shared" si="30"/>
        <v>80.847979706468564</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4" right="0.22" top="0.52" bottom="0.55000000000000004" header="0.5" footer="0.5"/>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heet9.T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0243" r:id="rId5" name="Button 3">
              <controlPr defaultSize="0" print="0" autoFill="0" autoPict="0" macro="[0]!Sheet9.AGE_T2">
                <anchor moveWithCells="1" sizeWithCells="1">
                  <from>
                    <xdr:col>10</xdr:col>
                    <xdr:colOff>12700</xdr:colOff>
                    <xdr:row>0</xdr:row>
                    <xdr:rowOff>285750</xdr:rowOff>
                  </from>
                  <to>
                    <xdr:col>13</xdr:col>
                    <xdr:colOff>12700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R1000"/>
  <sheetViews>
    <sheetView showZeros="0" zoomScaleNormal="100" workbookViewId="0">
      <pane xSplit="4" ySplit="8" topLeftCell="E9" activePane="bottomRight" state="frozen"/>
      <selection pane="topRight" activeCell="E1" sqref="E1"/>
      <selection pane="bottomLeft" activeCell="A9" sqref="A9"/>
      <selection pane="bottomRight" activeCell="J166" sqref="J166"/>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34</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30"/>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184" t="s">
        <v>16</v>
      </c>
      <c r="B4" s="184"/>
      <c r="C4" s="184"/>
      <c r="D4" s="15"/>
      <c r="E4" s="15"/>
      <c r="F4" s="15"/>
      <c r="G4" s="5">
        <f t="shared" ref="G4:N4" si="0">SUM(G$9:G$1000)</f>
        <v>0</v>
      </c>
      <c r="H4" s="5">
        <f t="shared" si="0"/>
        <v>0</v>
      </c>
      <c r="I4" s="70">
        <f t="shared" si="0"/>
        <v>0</v>
      </c>
      <c r="J4" s="5">
        <f t="shared" si="0"/>
        <v>0</v>
      </c>
      <c r="K4" s="5">
        <f t="shared" si="0"/>
        <v>0</v>
      </c>
      <c r="L4" s="5">
        <f t="shared" si="0"/>
        <v>0</v>
      </c>
      <c r="M4" s="70">
        <f t="shared" si="0"/>
        <v>0</v>
      </c>
      <c r="N4" s="5">
        <f t="shared" si="0"/>
        <v>0</v>
      </c>
      <c r="O4" s="73" t="str">
        <f>IF(G4&lt;&gt;0, IF(K4/G4*100=0, "-", K4/G4*100), " ")</f>
        <v xml:space="preserve"> </v>
      </c>
      <c r="P4" s="73" t="str">
        <f>IF(H4&lt;&gt;0, IF(L4/H4*100=0, "-", L4/H4*100), " ")</f>
        <v xml:space="preserve"> </v>
      </c>
      <c r="Q4" s="107" t="str">
        <f>IF(I4&lt;&gt;0, IF(M4/I4*100=0, "-", M4/I4*100), " ")</f>
        <v xml:space="preserve"> </v>
      </c>
      <c r="R4" s="73"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185"/>
      <c r="B6" s="185"/>
      <c r="C6" s="185"/>
      <c r="D6" s="187" t="s">
        <v>22</v>
      </c>
      <c r="E6" s="189" t="s">
        <v>33</v>
      </c>
      <c r="F6" s="189" t="s">
        <v>24</v>
      </c>
      <c r="G6" s="186" t="s">
        <v>79</v>
      </c>
      <c r="H6" s="186"/>
      <c r="I6" s="186"/>
      <c r="J6" s="186"/>
      <c r="K6" s="183" t="s">
        <v>23</v>
      </c>
      <c r="L6" s="183"/>
      <c r="M6" s="183"/>
      <c r="N6" s="183"/>
      <c r="O6" s="183" t="s">
        <v>74</v>
      </c>
      <c r="P6" s="183"/>
      <c r="Q6" s="183"/>
      <c r="R6" s="183"/>
    </row>
    <row r="7" spans="1:18" x14ac:dyDescent="0.25">
      <c r="A7" s="7" t="s">
        <v>0</v>
      </c>
      <c r="B7" s="7" t="s">
        <v>1</v>
      </c>
      <c r="C7" s="7" t="s">
        <v>2</v>
      </c>
      <c r="D7" s="188"/>
      <c r="E7" s="190"/>
      <c r="F7" s="190"/>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Angola</v>
      </c>
      <c r="B9" s="10" t="str">
        <f>IF(COUNTRY_INFO!B9=0," ",COUNTRY_INFO!B9)</f>
        <v>BENGO</v>
      </c>
      <c r="C9" s="10" t="str">
        <f>IF(COUNTRY_INFO!C9=0," ",COUNTRY_INFO!C9)</f>
        <v>AMBRIZ</v>
      </c>
      <c r="D9" s="11" t="str">
        <f>IF(OR(COUNTRY_INFO!$T$9:$T$1000="T3 (ALB/MBD)",COUNTRY_INFO!$U$9:$U$1000="T3 (ALB/MBD)"), "T3 (ALB/MBD)", " ")</f>
        <v xml:space="preserve"> </v>
      </c>
      <c r="E9" s="64"/>
      <c r="F9" s="127"/>
      <c r="G9" s="14"/>
      <c r="H9" s="14"/>
      <c r="I9" s="67"/>
      <c r="J9" s="11">
        <f t="shared" ref="J9:J40" si="1">SUM(G9:I9)</f>
        <v>0</v>
      </c>
      <c r="K9" s="2"/>
      <c r="L9" s="22"/>
      <c r="M9" s="72"/>
      <c r="N9" s="14">
        <f t="shared" ref="N9:N40" si="2">SUM(K9:M9)</f>
        <v>0</v>
      </c>
      <c r="O9" s="68" t="str">
        <f t="shared" ref="O9:O40" si="3">IF(G9&lt;&gt;0, IF(K9/G9*100=0, "-", K9/G9*100), " ")</f>
        <v xml:space="preserve"> </v>
      </c>
      <c r="P9" s="68" t="str">
        <f t="shared" ref="P9:P40" si="4">IF(H9&lt;&gt;0, IF(L9/H9*100=0, "-", L9/H9*100), " ")</f>
        <v xml:space="preserve"> </v>
      </c>
      <c r="Q9" s="71" t="str">
        <f t="shared" ref="Q9:Q40" si="5">IF(I9&lt;&gt;0, IF(M9/I9*100=0, "-", M9/I9*100), " ")</f>
        <v xml:space="preserve"> </v>
      </c>
      <c r="R9" s="68" t="str">
        <f t="shared" ref="R9:R40" si="6">IF(J9&lt;&gt;0, IF(N9/J9*100=0, "-", N9/J9*100), " ")</f>
        <v xml:space="preserve"> </v>
      </c>
    </row>
    <row r="10" spans="1:18" x14ac:dyDescent="0.25">
      <c r="A10" s="10" t="str">
        <f>IF(COUNTRY_INFO!A10=0," ",COUNTRY_INFO!A10)</f>
        <v>Angola</v>
      </c>
      <c r="B10" s="10" t="str">
        <f>IF(COUNTRY_INFO!B10=0," ",COUNTRY_INFO!B10)</f>
        <v>BENGO</v>
      </c>
      <c r="C10" s="10" t="str">
        <f>IF(COUNTRY_INFO!C10=0," ",COUNTRY_INFO!C10)</f>
        <v>BULA ATUMBA</v>
      </c>
      <c r="D10" s="11" t="str">
        <f>IF(OR(COUNTRY_INFO!$T$9:$T$1000="T3 (ALB/MBD)",COUNTRY_INFO!$U$9:$U$1000="T3 (ALB/MBD)"), "T3 (ALB/MBD)", " ")</f>
        <v xml:space="preserve"> </v>
      </c>
      <c r="E10" s="64"/>
      <c r="F10" s="127"/>
      <c r="G10" s="14"/>
      <c r="H10" s="14"/>
      <c r="I10" s="67"/>
      <c r="J10" s="11">
        <f t="shared" si="1"/>
        <v>0</v>
      </c>
      <c r="K10" s="2"/>
      <c r="L10" s="22"/>
      <c r="M10" s="72"/>
      <c r="N10" s="14">
        <f t="shared" si="2"/>
        <v>0</v>
      </c>
      <c r="O10" s="68" t="str">
        <f t="shared" si="3"/>
        <v xml:space="preserve"> </v>
      </c>
      <c r="P10" s="68" t="str">
        <f t="shared" si="4"/>
        <v xml:space="preserve"> </v>
      </c>
      <c r="Q10" s="71" t="str">
        <f t="shared" si="5"/>
        <v xml:space="preserve"> </v>
      </c>
      <c r="R10" s="68" t="str">
        <f t="shared" si="6"/>
        <v xml:space="preserve"> </v>
      </c>
    </row>
    <row r="11" spans="1:18" x14ac:dyDescent="0.25">
      <c r="A11" s="10" t="str">
        <f>IF(COUNTRY_INFO!A11=0," ",COUNTRY_INFO!A11)</f>
        <v>Angola</v>
      </c>
      <c r="B11" s="10" t="str">
        <f>IF(COUNTRY_INFO!B11=0," ",COUNTRY_INFO!B11)</f>
        <v>BENGO</v>
      </c>
      <c r="C11" s="10" t="str">
        <f>IF(COUNTRY_INFO!C11=0," ",COUNTRY_INFO!C11)</f>
        <v>DANDE</v>
      </c>
      <c r="D11" s="11" t="str">
        <f>IF(OR(COUNTRY_INFO!$T$9:$T$1000="T3 (ALB/MBD)",COUNTRY_INFO!$U$9:$U$1000="T3 (ALB/MBD)"), "T3 (ALB/MBD)", " ")</f>
        <v xml:space="preserve"> </v>
      </c>
      <c r="E11" s="64"/>
      <c r="F11" s="127"/>
      <c r="G11" s="14"/>
      <c r="H11" s="14"/>
      <c r="I11" s="67"/>
      <c r="J11" s="11">
        <f t="shared" si="1"/>
        <v>0</v>
      </c>
      <c r="K11" s="2"/>
      <c r="L11" s="22"/>
      <c r="M11" s="72"/>
      <c r="N11" s="14">
        <f t="shared" si="2"/>
        <v>0</v>
      </c>
      <c r="O11" s="68" t="str">
        <f t="shared" si="3"/>
        <v xml:space="preserve"> </v>
      </c>
      <c r="P11" s="68" t="str">
        <f t="shared" si="4"/>
        <v xml:space="preserve"> </v>
      </c>
      <c r="Q11" s="71" t="str">
        <f t="shared" si="5"/>
        <v xml:space="preserve"> </v>
      </c>
      <c r="R11" s="68" t="str">
        <f t="shared" si="6"/>
        <v xml:space="preserve"> </v>
      </c>
    </row>
    <row r="12" spans="1:18" x14ac:dyDescent="0.25">
      <c r="A12" s="10" t="str">
        <f>IF(COUNTRY_INFO!A12=0," ",COUNTRY_INFO!A12)</f>
        <v>Angola</v>
      </c>
      <c r="B12" s="10" t="str">
        <f>IF(COUNTRY_INFO!B12=0," ",COUNTRY_INFO!B12)</f>
        <v>BENGO</v>
      </c>
      <c r="C12" s="10" t="str">
        <f>IF(COUNTRY_INFO!C12=0," ",COUNTRY_INFO!C12)</f>
        <v>DEMBOS</v>
      </c>
      <c r="D12" s="11" t="str">
        <f>IF(OR(COUNTRY_INFO!$T$9:$T$1000="T3 (ALB/MBD)",COUNTRY_INFO!$U$9:$U$1000="T3 (ALB/MBD)"), "T3 (ALB/MBD)", " ")</f>
        <v xml:space="preserve"> </v>
      </c>
      <c r="E12" s="64"/>
      <c r="F12" s="127"/>
      <c r="G12" s="14"/>
      <c r="H12" s="14"/>
      <c r="I12" s="67"/>
      <c r="J12" s="11">
        <f t="shared" si="1"/>
        <v>0</v>
      </c>
      <c r="K12" s="2"/>
      <c r="L12" s="22"/>
      <c r="M12" s="72"/>
      <c r="N12" s="14">
        <f t="shared" si="2"/>
        <v>0</v>
      </c>
      <c r="O12" s="68" t="str">
        <f t="shared" si="3"/>
        <v xml:space="preserve"> </v>
      </c>
      <c r="P12" s="68" t="str">
        <f t="shared" si="4"/>
        <v xml:space="preserve"> </v>
      </c>
      <c r="Q12" s="71" t="str">
        <f t="shared" si="5"/>
        <v xml:space="preserve"> </v>
      </c>
      <c r="R12" s="68" t="str">
        <f t="shared" si="6"/>
        <v xml:space="preserve"> </v>
      </c>
    </row>
    <row r="13" spans="1:18" x14ac:dyDescent="0.25">
      <c r="A13" s="10" t="str">
        <f>IF(COUNTRY_INFO!A13=0," ",COUNTRY_INFO!A13)</f>
        <v>Angola</v>
      </c>
      <c r="B13" s="10" t="str">
        <f>IF(COUNTRY_INFO!B13=0," ",COUNTRY_INFO!B13)</f>
        <v>BENGO</v>
      </c>
      <c r="C13" s="10" t="str">
        <f>IF(COUNTRY_INFO!C13=0," ",COUNTRY_INFO!C13)</f>
        <v>NAMBUANGONGO</v>
      </c>
      <c r="D13" s="11" t="str">
        <f>IF(OR(COUNTRY_INFO!$T$9:$T$1000="T3 (ALB/MBD)",COUNTRY_INFO!$U$9:$U$1000="T3 (ALB/MBD)"), "T3 (ALB/MBD)", " ")</f>
        <v xml:space="preserve"> </v>
      </c>
      <c r="E13" s="64"/>
      <c r="F13" s="127"/>
      <c r="G13" s="14"/>
      <c r="H13" s="14"/>
      <c r="I13" s="67"/>
      <c r="J13" s="11">
        <f t="shared" si="1"/>
        <v>0</v>
      </c>
      <c r="K13" s="2"/>
      <c r="L13" s="22"/>
      <c r="M13" s="72"/>
      <c r="N13" s="14">
        <f t="shared" si="2"/>
        <v>0</v>
      </c>
      <c r="O13" s="68" t="str">
        <f t="shared" si="3"/>
        <v xml:space="preserve"> </v>
      </c>
      <c r="P13" s="68" t="str">
        <f t="shared" si="4"/>
        <v xml:space="preserve"> </v>
      </c>
      <c r="Q13" s="71" t="str">
        <f t="shared" si="5"/>
        <v xml:space="preserve"> </v>
      </c>
      <c r="R13" s="68" t="str">
        <f t="shared" si="6"/>
        <v xml:space="preserve"> </v>
      </c>
    </row>
    <row r="14" spans="1:18" x14ac:dyDescent="0.25">
      <c r="A14" s="10" t="str">
        <f>IF(COUNTRY_INFO!A14=0," ",COUNTRY_INFO!A14)</f>
        <v>Angola</v>
      </c>
      <c r="B14" s="10" t="str">
        <f>IF(COUNTRY_INFO!B14=0," ",COUNTRY_INFO!B14)</f>
        <v>BENGO</v>
      </c>
      <c r="C14" s="10" t="str">
        <f>IF(COUNTRY_INFO!C14=0," ",COUNTRY_INFO!C14)</f>
        <v>PANGO ALUQUEM</v>
      </c>
      <c r="D14" s="11" t="str">
        <f>IF(OR(COUNTRY_INFO!$T$9:$T$1000="T3 (ALB/MBD)",COUNTRY_INFO!$U$9:$U$1000="T3 (ALB/MBD)"), "T3 (ALB/MBD)", " ")</f>
        <v xml:space="preserve"> </v>
      </c>
      <c r="E14" s="64"/>
      <c r="F14" s="127"/>
      <c r="G14" s="14"/>
      <c r="H14" s="14"/>
      <c r="I14" s="67"/>
      <c r="J14" s="11">
        <f t="shared" si="1"/>
        <v>0</v>
      </c>
      <c r="K14" s="2"/>
      <c r="L14" s="22"/>
      <c r="M14" s="72"/>
      <c r="N14" s="14">
        <f t="shared" si="2"/>
        <v>0</v>
      </c>
      <c r="O14" s="68" t="str">
        <f t="shared" si="3"/>
        <v xml:space="preserve"> </v>
      </c>
      <c r="P14" s="68" t="str">
        <f t="shared" si="4"/>
        <v xml:space="preserve"> </v>
      </c>
      <c r="Q14" s="71" t="str">
        <f t="shared" si="5"/>
        <v xml:space="preserve"> </v>
      </c>
      <c r="R14" s="68" t="str">
        <f t="shared" si="6"/>
        <v xml:space="preserve"> </v>
      </c>
    </row>
    <row r="15" spans="1:18" x14ac:dyDescent="0.25">
      <c r="A15" s="10" t="str">
        <f>IF(COUNTRY_INFO!A15=0," ",COUNTRY_INFO!A15)</f>
        <v>Angola</v>
      </c>
      <c r="B15" s="10" t="str">
        <f>IF(COUNTRY_INFO!B15=0," ",COUNTRY_INFO!B15)</f>
        <v>BENGUELA</v>
      </c>
      <c r="C15" s="10" t="str">
        <f>IF(COUNTRY_INFO!C15=0," ",COUNTRY_INFO!C15)</f>
        <v>BAIA FARTA</v>
      </c>
      <c r="D15" s="11" t="str">
        <f>IF(OR(COUNTRY_INFO!$T$9:$T$1000="T3 (ALB/MBD)",COUNTRY_INFO!$U$9:$U$1000="T3 (ALB/MBD)"), "T3 (ALB/MBD)", " ")</f>
        <v xml:space="preserve"> </v>
      </c>
      <c r="E15" s="64"/>
      <c r="F15" s="127"/>
      <c r="G15" s="14"/>
      <c r="H15" s="14"/>
      <c r="I15" s="67"/>
      <c r="J15" s="11">
        <f t="shared" si="1"/>
        <v>0</v>
      </c>
      <c r="K15" s="2"/>
      <c r="L15" s="22"/>
      <c r="M15" s="72"/>
      <c r="N15" s="14">
        <f t="shared" si="2"/>
        <v>0</v>
      </c>
      <c r="O15" s="68" t="str">
        <f t="shared" si="3"/>
        <v xml:space="preserve"> </v>
      </c>
      <c r="P15" s="68" t="str">
        <f t="shared" si="4"/>
        <v xml:space="preserve"> </v>
      </c>
      <c r="Q15" s="71" t="str">
        <f t="shared" si="5"/>
        <v xml:space="preserve"> </v>
      </c>
      <c r="R15" s="68" t="str">
        <f t="shared" si="6"/>
        <v xml:space="preserve"> </v>
      </c>
    </row>
    <row r="16" spans="1:18" x14ac:dyDescent="0.25">
      <c r="A16" s="10" t="str">
        <f>IF(COUNTRY_INFO!A16=0," ",COUNTRY_INFO!A16)</f>
        <v>Angola</v>
      </c>
      <c r="B16" s="10" t="str">
        <f>IF(COUNTRY_INFO!B16=0," ",COUNTRY_INFO!B16)</f>
        <v>BENGUELA</v>
      </c>
      <c r="C16" s="10" t="str">
        <f>IF(COUNTRY_INFO!C16=0," ",COUNTRY_INFO!C16)</f>
        <v>BALOMBO</v>
      </c>
      <c r="D16" s="11" t="str">
        <f>IF(OR(COUNTRY_INFO!$T$9:$T$1000="T3 (ALB/MBD)",COUNTRY_INFO!$U$9:$U$1000="T3 (ALB/MBD)"), "T3 (ALB/MBD)", " ")</f>
        <v xml:space="preserve"> </v>
      </c>
      <c r="E16" s="64"/>
      <c r="F16" s="127"/>
      <c r="G16" s="14"/>
      <c r="H16" s="14"/>
      <c r="I16" s="67"/>
      <c r="J16" s="11">
        <f t="shared" si="1"/>
        <v>0</v>
      </c>
      <c r="K16" s="2"/>
      <c r="L16" s="22"/>
      <c r="M16" s="72"/>
      <c r="N16" s="14">
        <f t="shared" si="2"/>
        <v>0</v>
      </c>
      <c r="O16" s="68" t="str">
        <f t="shared" si="3"/>
        <v xml:space="preserve"> </v>
      </c>
      <c r="P16" s="68" t="str">
        <f t="shared" si="4"/>
        <v xml:space="preserve"> </v>
      </c>
      <c r="Q16" s="71" t="str">
        <f t="shared" si="5"/>
        <v xml:space="preserve"> </v>
      </c>
      <c r="R16" s="68" t="str">
        <f t="shared" si="6"/>
        <v xml:space="preserve"> </v>
      </c>
    </row>
    <row r="17" spans="1:18" x14ac:dyDescent="0.25">
      <c r="A17" s="10" t="str">
        <f>IF(COUNTRY_INFO!A17=0," ",COUNTRY_INFO!A17)</f>
        <v>Angola</v>
      </c>
      <c r="B17" s="10" t="str">
        <f>IF(COUNTRY_INFO!B17=0," ",COUNTRY_INFO!B17)</f>
        <v>BENGUELA</v>
      </c>
      <c r="C17" s="10" t="str">
        <f>IF(COUNTRY_INFO!C17=0," ",COUNTRY_INFO!C17)</f>
        <v>BENGUELA</v>
      </c>
      <c r="D17" s="11" t="str">
        <f>IF(OR(COUNTRY_INFO!$T$9:$T$1000="T3 (ALB/MBD)",COUNTRY_INFO!$U$9:$U$1000="T3 (ALB/MBD)"), "T3 (ALB/MBD)", " ")</f>
        <v xml:space="preserve"> </v>
      </c>
      <c r="E17" s="64"/>
      <c r="F17" s="127"/>
      <c r="G17" s="14"/>
      <c r="H17" s="14"/>
      <c r="I17" s="67"/>
      <c r="J17" s="11">
        <f t="shared" si="1"/>
        <v>0</v>
      </c>
      <c r="K17" s="2"/>
      <c r="L17" s="22"/>
      <c r="M17" s="72"/>
      <c r="N17" s="14">
        <f t="shared" si="2"/>
        <v>0</v>
      </c>
      <c r="O17" s="68" t="str">
        <f t="shared" si="3"/>
        <v xml:space="preserve"> </v>
      </c>
      <c r="P17" s="68" t="str">
        <f t="shared" si="4"/>
        <v xml:space="preserve"> </v>
      </c>
      <c r="Q17" s="71" t="str">
        <f t="shared" si="5"/>
        <v xml:space="preserve"> </v>
      </c>
      <c r="R17" s="68" t="str">
        <f t="shared" si="6"/>
        <v xml:space="preserve"> </v>
      </c>
    </row>
    <row r="18" spans="1:18" x14ac:dyDescent="0.25">
      <c r="A18" s="10" t="str">
        <f>IF(COUNTRY_INFO!A18=0," ",COUNTRY_INFO!A18)</f>
        <v>Angola</v>
      </c>
      <c r="B18" s="10" t="str">
        <f>IF(COUNTRY_INFO!B18=0," ",COUNTRY_INFO!B18)</f>
        <v>BENGUELA</v>
      </c>
      <c r="C18" s="10" t="str">
        <f>IF(COUNTRY_INFO!C18=0," ",COUNTRY_INFO!C18)</f>
        <v>BOCOIO</v>
      </c>
      <c r="D18" s="11" t="str">
        <f>IF(OR(COUNTRY_INFO!$T$9:$T$1000="T3 (ALB/MBD)",COUNTRY_INFO!$U$9:$U$1000="T3 (ALB/MBD)"), "T3 (ALB/MBD)", " ")</f>
        <v xml:space="preserve"> </v>
      </c>
      <c r="E18" s="64"/>
      <c r="F18" s="127"/>
      <c r="G18" s="14"/>
      <c r="H18" s="14"/>
      <c r="I18" s="67"/>
      <c r="J18" s="11">
        <f t="shared" si="1"/>
        <v>0</v>
      </c>
      <c r="K18" s="2"/>
      <c r="L18" s="22"/>
      <c r="M18" s="72"/>
      <c r="N18" s="14">
        <f t="shared" si="2"/>
        <v>0</v>
      </c>
      <c r="O18" s="68" t="str">
        <f t="shared" si="3"/>
        <v xml:space="preserve"> </v>
      </c>
      <c r="P18" s="68" t="str">
        <f t="shared" si="4"/>
        <v xml:space="preserve"> </v>
      </c>
      <c r="Q18" s="71" t="str">
        <f t="shared" si="5"/>
        <v xml:space="preserve"> </v>
      </c>
      <c r="R18" s="68" t="str">
        <f t="shared" si="6"/>
        <v xml:space="preserve"> </v>
      </c>
    </row>
    <row r="19" spans="1:18" x14ac:dyDescent="0.25">
      <c r="A19" s="10" t="str">
        <f>IF(COUNTRY_INFO!A19=0," ",COUNTRY_INFO!A19)</f>
        <v>Angola</v>
      </c>
      <c r="B19" s="10" t="str">
        <f>IF(COUNTRY_INFO!B19=0," ",COUNTRY_INFO!B19)</f>
        <v>BENGUELA</v>
      </c>
      <c r="C19" s="10" t="str">
        <f>IF(COUNTRY_INFO!C19=0," ",COUNTRY_INFO!C19)</f>
        <v>CAIMBAMBO</v>
      </c>
      <c r="D19" s="11" t="str">
        <f>IF(OR(COUNTRY_INFO!$T$9:$T$1000="T3 (ALB/MBD)",COUNTRY_INFO!$U$9:$U$1000="T3 (ALB/MBD)"), "T3 (ALB/MBD)", " ")</f>
        <v xml:space="preserve"> </v>
      </c>
      <c r="E19" s="64"/>
      <c r="F19" s="127"/>
      <c r="G19" s="14"/>
      <c r="H19" s="14"/>
      <c r="I19" s="67"/>
      <c r="J19" s="11">
        <f t="shared" si="1"/>
        <v>0</v>
      </c>
      <c r="K19" s="2"/>
      <c r="L19" s="22"/>
      <c r="M19" s="72"/>
      <c r="N19" s="14">
        <f t="shared" si="2"/>
        <v>0</v>
      </c>
      <c r="O19" s="68" t="str">
        <f t="shared" si="3"/>
        <v xml:space="preserve"> </v>
      </c>
      <c r="P19" s="68" t="str">
        <f t="shared" si="4"/>
        <v xml:space="preserve"> </v>
      </c>
      <c r="Q19" s="71" t="str">
        <f t="shared" si="5"/>
        <v xml:space="preserve"> </v>
      </c>
      <c r="R19" s="68" t="str">
        <f t="shared" si="6"/>
        <v xml:space="preserve"> </v>
      </c>
    </row>
    <row r="20" spans="1:18" x14ac:dyDescent="0.25">
      <c r="A20" s="10" t="str">
        <f>IF(COUNTRY_INFO!A20=0," ",COUNTRY_INFO!A20)</f>
        <v>Angola</v>
      </c>
      <c r="B20" s="10" t="str">
        <f>IF(COUNTRY_INFO!B20=0," ",COUNTRY_INFO!B20)</f>
        <v>BENGUELA</v>
      </c>
      <c r="C20" s="10" t="str">
        <f>IF(COUNTRY_INFO!C20=0," ",COUNTRY_INFO!C20)</f>
        <v>CATUMBELA</v>
      </c>
      <c r="D20" s="11" t="str">
        <f>IF(OR(COUNTRY_INFO!$T$9:$T$1000="T3 (ALB/MBD)",COUNTRY_INFO!$U$9:$U$1000="T3 (ALB/MBD)"), "T3 (ALB/MBD)", " ")</f>
        <v xml:space="preserve"> </v>
      </c>
      <c r="E20" s="64"/>
      <c r="F20" s="127"/>
      <c r="G20" s="14"/>
      <c r="H20" s="14"/>
      <c r="I20" s="67"/>
      <c r="J20" s="11">
        <f t="shared" si="1"/>
        <v>0</v>
      </c>
      <c r="K20" s="2"/>
      <c r="L20" s="22"/>
      <c r="M20" s="72"/>
      <c r="N20" s="14">
        <f t="shared" si="2"/>
        <v>0</v>
      </c>
      <c r="O20" s="68" t="str">
        <f t="shared" si="3"/>
        <v xml:space="preserve"> </v>
      </c>
      <c r="P20" s="68" t="str">
        <f t="shared" si="4"/>
        <v xml:space="preserve"> </v>
      </c>
      <c r="Q20" s="71" t="str">
        <f t="shared" si="5"/>
        <v xml:space="preserve"> </v>
      </c>
      <c r="R20" s="68" t="str">
        <f t="shared" si="6"/>
        <v xml:space="preserve"> </v>
      </c>
    </row>
    <row r="21" spans="1:18" x14ac:dyDescent="0.25">
      <c r="A21" s="10" t="str">
        <f>IF(COUNTRY_INFO!A21=0," ",COUNTRY_INFO!A21)</f>
        <v>Angola</v>
      </c>
      <c r="B21" s="10" t="str">
        <f>IF(COUNTRY_INFO!B21=0," ",COUNTRY_INFO!B21)</f>
        <v>BENGUELA</v>
      </c>
      <c r="C21" s="10" t="str">
        <f>IF(COUNTRY_INFO!C21=0," ",COUNTRY_INFO!C21)</f>
        <v>CHONGOROI</v>
      </c>
      <c r="D21" s="11" t="str">
        <f>IF(OR(COUNTRY_INFO!$T$9:$T$1000="T3 (ALB/MBD)",COUNTRY_INFO!$U$9:$U$1000="T3 (ALB/MBD)"), "T3 (ALB/MBD)", " ")</f>
        <v xml:space="preserve"> </v>
      </c>
      <c r="E21" s="64"/>
      <c r="F21" s="127"/>
      <c r="G21" s="14"/>
      <c r="H21" s="14"/>
      <c r="I21" s="67"/>
      <c r="J21" s="11">
        <f t="shared" si="1"/>
        <v>0</v>
      </c>
      <c r="K21" s="2"/>
      <c r="L21" s="22"/>
      <c r="M21" s="72"/>
      <c r="N21" s="14">
        <f t="shared" si="2"/>
        <v>0</v>
      </c>
      <c r="O21" s="68" t="str">
        <f t="shared" si="3"/>
        <v xml:space="preserve"> </v>
      </c>
      <c r="P21" s="68" t="str">
        <f t="shared" si="4"/>
        <v xml:space="preserve"> </v>
      </c>
      <c r="Q21" s="71" t="str">
        <f t="shared" si="5"/>
        <v xml:space="preserve"> </v>
      </c>
      <c r="R21" s="68" t="str">
        <f t="shared" si="6"/>
        <v xml:space="preserve"> </v>
      </c>
    </row>
    <row r="22" spans="1:18" x14ac:dyDescent="0.25">
      <c r="A22" s="10" t="str">
        <f>IF(COUNTRY_INFO!A22=0," ",COUNTRY_INFO!A22)</f>
        <v>Angola</v>
      </c>
      <c r="B22" s="10" t="str">
        <f>IF(COUNTRY_INFO!B22=0," ",COUNTRY_INFO!B22)</f>
        <v>BENGUELA</v>
      </c>
      <c r="C22" s="10" t="str">
        <f>IF(COUNTRY_INFO!C22=0," ",COUNTRY_INFO!C22)</f>
        <v>CUBAL</v>
      </c>
      <c r="D22" s="11" t="str">
        <f>IF(OR(COUNTRY_INFO!$T$9:$T$1000="T3 (ALB/MBD)",COUNTRY_INFO!$U$9:$U$1000="T3 (ALB/MBD)"), "T3 (ALB/MBD)", " ")</f>
        <v xml:space="preserve"> </v>
      </c>
      <c r="E22" s="64"/>
      <c r="F22" s="127"/>
      <c r="G22" s="14"/>
      <c r="H22" s="14"/>
      <c r="I22" s="67"/>
      <c r="J22" s="11">
        <f t="shared" si="1"/>
        <v>0</v>
      </c>
      <c r="K22" s="2"/>
      <c r="L22" s="22"/>
      <c r="M22" s="72"/>
      <c r="N22" s="14">
        <f t="shared" si="2"/>
        <v>0</v>
      </c>
      <c r="O22" s="68" t="str">
        <f t="shared" si="3"/>
        <v xml:space="preserve"> </v>
      </c>
      <c r="P22" s="68" t="str">
        <f t="shared" si="4"/>
        <v xml:space="preserve"> </v>
      </c>
      <c r="Q22" s="71" t="str">
        <f t="shared" si="5"/>
        <v xml:space="preserve"> </v>
      </c>
      <c r="R22" s="68" t="str">
        <f t="shared" si="6"/>
        <v xml:space="preserve"> </v>
      </c>
    </row>
    <row r="23" spans="1:18" x14ac:dyDescent="0.25">
      <c r="A23" s="10" t="str">
        <f>IF(COUNTRY_INFO!A23=0," ",COUNTRY_INFO!A23)</f>
        <v>Angola</v>
      </c>
      <c r="B23" s="10" t="str">
        <f>IF(COUNTRY_INFO!B23=0," ",COUNTRY_INFO!B23)</f>
        <v>BENGUELA</v>
      </c>
      <c r="C23" s="10" t="str">
        <f>IF(COUNTRY_INFO!C23=0," ",COUNTRY_INFO!C23)</f>
        <v>GANDA</v>
      </c>
      <c r="D23" s="11" t="str">
        <f>IF(OR(COUNTRY_INFO!$T$9:$T$1000="T3 (ALB/MBD)",COUNTRY_INFO!$U$9:$U$1000="T3 (ALB/MBD)"), "T3 (ALB/MBD)", " ")</f>
        <v xml:space="preserve"> </v>
      </c>
      <c r="E23" s="64"/>
      <c r="F23" s="127"/>
      <c r="G23" s="14"/>
      <c r="H23" s="14"/>
      <c r="I23" s="67"/>
      <c r="J23" s="11">
        <f t="shared" si="1"/>
        <v>0</v>
      </c>
      <c r="K23" s="2"/>
      <c r="L23" s="22"/>
      <c r="M23" s="72"/>
      <c r="N23" s="14">
        <f t="shared" si="2"/>
        <v>0</v>
      </c>
      <c r="O23" s="68" t="str">
        <f t="shared" si="3"/>
        <v xml:space="preserve"> </v>
      </c>
      <c r="P23" s="68" t="str">
        <f t="shared" si="4"/>
        <v xml:space="preserve"> </v>
      </c>
      <c r="Q23" s="71" t="str">
        <f t="shared" si="5"/>
        <v xml:space="preserve"> </v>
      </c>
      <c r="R23" s="68" t="str">
        <f t="shared" si="6"/>
        <v xml:space="preserve"> </v>
      </c>
    </row>
    <row r="24" spans="1:18" x14ac:dyDescent="0.25">
      <c r="A24" s="10" t="str">
        <f>IF(COUNTRY_INFO!A24=0," ",COUNTRY_INFO!A24)</f>
        <v>Angola</v>
      </c>
      <c r="B24" s="10" t="str">
        <f>IF(COUNTRY_INFO!B24=0," ",COUNTRY_INFO!B24)</f>
        <v>BENGUELA</v>
      </c>
      <c r="C24" s="10" t="str">
        <f>IF(COUNTRY_INFO!C24=0," ",COUNTRY_INFO!C24)</f>
        <v>LOBITO</v>
      </c>
      <c r="D24" s="11" t="str">
        <f>IF(OR(COUNTRY_INFO!$T$9:$T$1000="T3 (ALB/MBD)",COUNTRY_INFO!$U$9:$U$1000="T3 (ALB/MBD)"), "T3 (ALB/MBD)", " ")</f>
        <v xml:space="preserve"> </v>
      </c>
      <c r="E24" s="64"/>
      <c r="F24" s="127"/>
      <c r="G24" s="14"/>
      <c r="H24" s="14"/>
      <c r="I24" s="67"/>
      <c r="J24" s="11">
        <f t="shared" si="1"/>
        <v>0</v>
      </c>
      <c r="K24" s="2"/>
      <c r="L24" s="22"/>
      <c r="M24" s="72"/>
      <c r="N24" s="14">
        <f t="shared" si="2"/>
        <v>0</v>
      </c>
      <c r="O24" s="68" t="str">
        <f t="shared" si="3"/>
        <v xml:space="preserve"> </v>
      </c>
      <c r="P24" s="68" t="str">
        <f t="shared" si="4"/>
        <v xml:space="preserve"> </v>
      </c>
      <c r="Q24" s="71" t="str">
        <f t="shared" si="5"/>
        <v xml:space="preserve"> </v>
      </c>
      <c r="R24" s="68" t="str">
        <f t="shared" si="6"/>
        <v xml:space="preserve"> </v>
      </c>
    </row>
    <row r="25" spans="1:18" x14ac:dyDescent="0.25">
      <c r="A25" s="10" t="str">
        <f>IF(COUNTRY_INFO!A25=0," ",COUNTRY_INFO!A25)</f>
        <v>Angola</v>
      </c>
      <c r="B25" s="10" t="str">
        <f>IF(COUNTRY_INFO!B25=0," ",COUNTRY_INFO!B25)</f>
        <v>BIE</v>
      </c>
      <c r="C25" s="10" t="str">
        <f>IF(COUNTRY_INFO!C25=0," ",COUNTRY_INFO!C25)</f>
        <v>ANDULO</v>
      </c>
      <c r="D25" s="11" t="str">
        <f>IF(OR(COUNTRY_INFO!$T$9:$T$1000="T3 (ALB/MBD)",COUNTRY_INFO!$U$9:$U$1000="T3 (ALB/MBD)"), "T3 (ALB/MBD)", " ")</f>
        <v xml:space="preserve"> </v>
      </c>
      <c r="E25" s="64"/>
      <c r="F25" s="127"/>
      <c r="G25" s="14"/>
      <c r="H25" s="14"/>
      <c r="I25" s="67"/>
      <c r="J25" s="11">
        <f t="shared" si="1"/>
        <v>0</v>
      </c>
      <c r="K25" s="2"/>
      <c r="L25" s="22"/>
      <c r="M25" s="72"/>
      <c r="N25" s="14">
        <f t="shared" si="2"/>
        <v>0</v>
      </c>
      <c r="O25" s="68" t="str">
        <f t="shared" si="3"/>
        <v xml:space="preserve"> </v>
      </c>
      <c r="P25" s="68" t="str">
        <f t="shared" si="4"/>
        <v xml:space="preserve"> </v>
      </c>
      <c r="Q25" s="71" t="str">
        <f t="shared" si="5"/>
        <v xml:space="preserve"> </v>
      </c>
      <c r="R25" s="68" t="str">
        <f t="shared" si="6"/>
        <v xml:space="preserve"> </v>
      </c>
    </row>
    <row r="26" spans="1:18" x14ac:dyDescent="0.25">
      <c r="A26" s="10" t="str">
        <f>IF(COUNTRY_INFO!A26=0," ",COUNTRY_INFO!A26)</f>
        <v>Angola</v>
      </c>
      <c r="B26" s="10" t="str">
        <f>IF(COUNTRY_INFO!B26=0," ",COUNTRY_INFO!B26)</f>
        <v>BIE</v>
      </c>
      <c r="C26" s="10" t="str">
        <f>IF(COUNTRY_INFO!C26=0," ",COUNTRY_INFO!C26)</f>
        <v>CAMACUPA</v>
      </c>
      <c r="D26" s="11" t="str">
        <f>IF(OR(COUNTRY_INFO!$T$9:$T$1000="T3 (ALB/MBD)",COUNTRY_INFO!$U$9:$U$1000="T3 (ALB/MBD)"), "T3 (ALB/MBD)", " ")</f>
        <v xml:space="preserve"> </v>
      </c>
      <c r="E26" s="64"/>
      <c r="F26" s="127"/>
      <c r="G26" s="14"/>
      <c r="H26" s="14"/>
      <c r="I26" s="67"/>
      <c r="J26" s="11">
        <f t="shared" si="1"/>
        <v>0</v>
      </c>
      <c r="K26" s="2"/>
      <c r="L26" s="22"/>
      <c r="M26" s="72"/>
      <c r="N26" s="14">
        <f t="shared" si="2"/>
        <v>0</v>
      </c>
      <c r="O26" s="68" t="str">
        <f t="shared" si="3"/>
        <v xml:space="preserve"> </v>
      </c>
      <c r="P26" s="68" t="str">
        <f t="shared" si="4"/>
        <v xml:space="preserve"> </v>
      </c>
      <c r="Q26" s="71" t="str">
        <f t="shared" si="5"/>
        <v xml:space="preserve"> </v>
      </c>
      <c r="R26" s="68" t="str">
        <f t="shared" si="6"/>
        <v xml:space="preserve"> </v>
      </c>
    </row>
    <row r="27" spans="1:18" x14ac:dyDescent="0.25">
      <c r="A27" s="10" t="str">
        <f>IF(COUNTRY_INFO!A27=0," ",COUNTRY_INFO!A27)</f>
        <v>Angola</v>
      </c>
      <c r="B27" s="10" t="str">
        <f>IF(COUNTRY_INFO!B27=0," ",COUNTRY_INFO!B27)</f>
        <v>BIE</v>
      </c>
      <c r="C27" s="10" t="str">
        <f>IF(COUNTRY_INFO!C27=0," ",COUNTRY_INFO!C27)</f>
        <v>CATABOLA</v>
      </c>
      <c r="D27" s="11" t="str">
        <f>IF(OR(COUNTRY_INFO!$T$9:$T$1000="T3 (ALB/MBD)",COUNTRY_INFO!$U$9:$U$1000="T3 (ALB/MBD)"), "T3 (ALB/MBD)", " ")</f>
        <v xml:space="preserve"> </v>
      </c>
      <c r="E27" s="64"/>
      <c r="F27" s="127"/>
      <c r="G27" s="14"/>
      <c r="H27" s="14"/>
      <c r="I27" s="67"/>
      <c r="J27" s="11">
        <f t="shared" si="1"/>
        <v>0</v>
      </c>
      <c r="K27" s="2"/>
      <c r="L27" s="22"/>
      <c r="M27" s="72"/>
      <c r="N27" s="14">
        <f t="shared" si="2"/>
        <v>0</v>
      </c>
      <c r="O27" s="68" t="str">
        <f t="shared" si="3"/>
        <v xml:space="preserve"> </v>
      </c>
      <c r="P27" s="68" t="str">
        <f t="shared" si="4"/>
        <v xml:space="preserve"> </v>
      </c>
      <c r="Q27" s="71" t="str">
        <f t="shared" si="5"/>
        <v xml:space="preserve"> </v>
      </c>
      <c r="R27" s="68" t="str">
        <f t="shared" si="6"/>
        <v xml:space="preserve"> </v>
      </c>
    </row>
    <row r="28" spans="1:18" x14ac:dyDescent="0.25">
      <c r="A28" s="10" t="str">
        <f>IF(COUNTRY_INFO!A28=0," ",COUNTRY_INFO!A28)</f>
        <v>Angola</v>
      </c>
      <c r="B28" s="10" t="str">
        <f>IF(COUNTRY_INFO!B28=0," ",COUNTRY_INFO!B28)</f>
        <v>BIE</v>
      </c>
      <c r="C28" s="10" t="str">
        <f>IF(COUNTRY_INFO!C28=0," ",COUNTRY_INFO!C28)</f>
        <v>CHINGUAR</v>
      </c>
      <c r="D28" s="11" t="str">
        <f>IF(OR(COUNTRY_INFO!$T$9:$T$1000="T3 (ALB/MBD)",COUNTRY_INFO!$U$9:$U$1000="T3 (ALB/MBD)"), "T3 (ALB/MBD)", " ")</f>
        <v xml:space="preserve"> </v>
      </c>
      <c r="E28" s="64"/>
      <c r="F28" s="127"/>
      <c r="G28" s="14"/>
      <c r="H28" s="14"/>
      <c r="I28" s="67"/>
      <c r="J28" s="11">
        <f t="shared" si="1"/>
        <v>0</v>
      </c>
      <c r="K28" s="2"/>
      <c r="L28" s="22"/>
      <c r="M28" s="72"/>
      <c r="N28" s="14">
        <f t="shared" si="2"/>
        <v>0</v>
      </c>
      <c r="O28" s="68" t="str">
        <f t="shared" si="3"/>
        <v xml:space="preserve"> </v>
      </c>
      <c r="P28" s="68" t="str">
        <f t="shared" si="4"/>
        <v xml:space="preserve"> </v>
      </c>
      <c r="Q28" s="71" t="str">
        <f t="shared" si="5"/>
        <v xml:space="preserve"> </v>
      </c>
      <c r="R28" s="68" t="str">
        <f t="shared" si="6"/>
        <v xml:space="preserve"> </v>
      </c>
    </row>
    <row r="29" spans="1:18" x14ac:dyDescent="0.25">
      <c r="A29" s="10" t="str">
        <f>IF(COUNTRY_INFO!A29=0," ",COUNTRY_INFO!A29)</f>
        <v>Angola</v>
      </c>
      <c r="B29" s="10" t="str">
        <f>IF(COUNTRY_INFO!B29=0," ",COUNTRY_INFO!B29)</f>
        <v>BIE</v>
      </c>
      <c r="C29" s="10" t="str">
        <f>IF(COUNTRY_INFO!C29=0," ",COUNTRY_INFO!C29)</f>
        <v>CHITEMBO</v>
      </c>
      <c r="D29" s="11" t="str">
        <f>IF(OR(COUNTRY_INFO!$T$9:$T$1000="T3 (ALB/MBD)",COUNTRY_INFO!$U$9:$U$1000="T3 (ALB/MBD)"), "T3 (ALB/MBD)", " ")</f>
        <v xml:space="preserve"> </v>
      </c>
      <c r="E29" s="64"/>
      <c r="F29" s="127"/>
      <c r="G29" s="14"/>
      <c r="H29" s="14"/>
      <c r="I29" s="67"/>
      <c r="J29" s="11">
        <f t="shared" si="1"/>
        <v>0</v>
      </c>
      <c r="K29" s="2"/>
      <c r="L29" s="22"/>
      <c r="M29" s="72"/>
      <c r="N29" s="14">
        <f t="shared" si="2"/>
        <v>0</v>
      </c>
      <c r="O29" s="68" t="str">
        <f t="shared" si="3"/>
        <v xml:space="preserve"> </v>
      </c>
      <c r="P29" s="68" t="str">
        <f t="shared" si="4"/>
        <v xml:space="preserve"> </v>
      </c>
      <c r="Q29" s="71" t="str">
        <f t="shared" si="5"/>
        <v xml:space="preserve"> </v>
      </c>
      <c r="R29" s="68" t="str">
        <f t="shared" si="6"/>
        <v xml:space="preserve"> </v>
      </c>
    </row>
    <row r="30" spans="1:18" x14ac:dyDescent="0.25">
      <c r="A30" s="10" t="str">
        <f>IF(COUNTRY_INFO!A30=0," ",COUNTRY_INFO!A30)</f>
        <v>Angola</v>
      </c>
      <c r="B30" s="10" t="str">
        <f>IF(COUNTRY_INFO!B30=0," ",COUNTRY_INFO!B30)</f>
        <v>BIE</v>
      </c>
      <c r="C30" s="10" t="str">
        <f>IF(COUNTRY_INFO!C30=0," ",COUNTRY_INFO!C30)</f>
        <v>CUEMBA</v>
      </c>
      <c r="D30" s="11" t="str">
        <f>IF(OR(COUNTRY_INFO!$T$9:$T$1000="T3 (ALB/MBD)",COUNTRY_INFO!$U$9:$U$1000="T3 (ALB/MBD)"), "T3 (ALB/MBD)", " ")</f>
        <v xml:space="preserve"> </v>
      </c>
      <c r="E30" s="64"/>
      <c r="F30" s="127"/>
      <c r="G30" s="14"/>
      <c r="H30" s="14"/>
      <c r="I30" s="67"/>
      <c r="J30" s="11">
        <f t="shared" si="1"/>
        <v>0</v>
      </c>
      <c r="K30" s="2"/>
      <c r="L30" s="22"/>
      <c r="M30" s="72"/>
      <c r="N30" s="14">
        <f t="shared" si="2"/>
        <v>0</v>
      </c>
      <c r="O30" s="68" t="str">
        <f t="shared" si="3"/>
        <v xml:space="preserve"> </v>
      </c>
      <c r="P30" s="68" t="str">
        <f t="shared" si="4"/>
        <v xml:space="preserve"> </v>
      </c>
      <c r="Q30" s="71" t="str">
        <f t="shared" si="5"/>
        <v xml:space="preserve"> </v>
      </c>
      <c r="R30" s="68" t="str">
        <f t="shared" si="6"/>
        <v xml:space="preserve"> </v>
      </c>
    </row>
    <row r="31" spans="1:18" x14ac:dyDescent="0.25">
      <c r="A31" s="10" t="str">
        <f>IF(COUNTRY_INFO!A31=0," ",COUNTRY_INFO!A31)</f>
        <v>Angola</v>
      </c>
      <c r="B31" s="10" t="str">
        <f>IF(COUNTRY_INFO!B31=0," ",COUNTRY_INFO!B31)</f>
        <v>BIE</v>
      </c>
      <c r="C31" s="10" t="str">
        <f>IF(COUNTRY_INFO!C31=0," ",COUNTRY_INFO!C31)</f>
        <v>CUNHINGA</v>
      </c>
      <c r="D31" s="11" t="str">
        <f>IF(OR(COUNTRY_INFO!$T$9:$T$1000="T3 (ALB/MBD)",COUNTRY_INFO!$U$9:$U$1000="T3 (ALB/MBD)"), "T3 (ALB/MBD)", " ")</f>
        <v xml:space="preserve"> </v>
      </c>
      <c r="E31" s="64"/>
      <c r="F31" s="127"/>
      <c r="G31" s="14"/>
      <c r="H31" s="14"/>
      <c r="I31" s="67"/>
      <c r="J31" s="11">
        <f t="shared" si="1"/>
        <v>0</v>
      </c>
      <c r="K31" s="2"/>
      <c r="L31" s="22"/>
      <c r="M31" s="72"/>
      <c r="N31" s="14">
        <f t="shared" si="2"/>
        <v>0</v>
      </c>
      <c r="O31" s="68" t="str">
        <f t="shared" si="3"/>
        <v xml:space="preserve"> </v>
      </c>
      <c r="P31" s="68" t="str">
        <f t="shared" si="4"/>
        <v xml:space="preserve"> </v>
      </c>
      <c r="Q31" s="71" t="str">
        <f t="shared" si="5"/>
        <v xml:space="preserve"> </v>
      </c>
      <c r="R31" s="68" t="str">
        <f t="shared" si="6"/>
        <v xml:space="preserve"> </v>
      </c>
    </row>
    <row r="32" spans="1:18" x14ac:dyDescent="0.25">
      <c r="A32" s="10" t="str">
        <f>IF(COUNTRY_INFO!A32=0," ",COUNTRY_INFO!A32)</f>
        <v>Angola</v>
      </c>
      <c r="B32" s="10" t="str">
        <f>IF(COUNTRY_INFO!B32=0," ",COUNTRY_INFO!B32)</f>
        <v>BIE</v>
      </c>
      <c r="C32" s="10" t="str">
        <f>IF(COUNTRY_INFO!C32=0," ",COUNTRY_INFO!C32)</f>
        <v>KUITO</v>
      </c>
      <c r="D32" s="11" t="str">
        <f>IF(OR(COUNTRY_INFO!$T$9:$T$1000="T3 (ALB/MBD)",COUNTRY_INFO!$U$9:$U$1000="T3 (ALB/MBD)"), "T3 (ALB/MBD)", " ")</f>
        <v xml:space="preserve"> </v>
      </c>
      <c r="E32" s="64"/>
      <c r="F32" s="127"/>
      <c r="G32" s="14"/>
      <c r="H32" s="14"/>
      <c r="I32" s="67"/>
      <c r="J32" s="11">
        <f t="shared" si="1"/>
        <v>0</v>
      </c>
      <c r="K32" s="2"/>
      <c r="L32" s="22"/>
      <c r="M32" s="72"/>
      <c r="N32" s="14">
        <f t="shared" si="2"/>
        <v>0</v>
      </c>
      <c r="O32" s="68" t="str">
        <f t="shared" si="3"/>
        <v xml:space="preserve"> </v>
      </c>
      <c r="P32" s="68" t="str">
        <f t="shared" si="4"/>
        <v xml:space="preserve"> </v>
      </c>
      <c r="Q32" s="71" t="str">
        <f t="shared" si="5"/>
        <v xml:space="preserve"> </v>
      </c>
      <c r="R32" s="68" t="str">
        <f t="shared" si="6"/>
        <v xml:space="preserve"> </v>
      </c>
    </row>
    <row r="33" spans="1:18" x14ac:dyDescent="0.25">
      <c r="A33" s="10" t="str">
        <f>IF(COUNTRY_INFO!A33=0," ",COUNTRY_INFO!A33)</f>
        <v>Angola</v>
      </c>
      <c r="B33" s="10" t="str">
        <f>IF(COUNTRY_INFO!B33=0," ",COUNTRY_INFO!B33)</f>
        <v>BIE</v>
      </c>
      <c r="C33" s="10" t="str">
        <f>IF(COUNTRY_INFO!C33=0," ",COUNTRY_INFO!C33)</f>
        <v>NHAREA</v>
      </c>
      <c r="D33" s="11" t="str">
        <f>IF(OR(COUNTRY_INFO!$T$9:$T$1000="T3 (ALB/MBD)",COUNTRY_INFO!$U$9:$U$1000="T3 (ALB/MBD)"), "T3 (ALB/MBD)", " ")</f>
        <v xml:space="preserve"> </v>
      </c>
      <c r="E33" s="64"/>
      <c r="F33" s="127"/>
      <c r="G33" s="14"/>
      <c r="H33" s="14"/>
      <c r="I33" s="67"/>
      <c r="J33" s="11">
        <f t="shared" si="1"/>
        <v>0</v>
      </c>
      <c r="K33" s="2"/>
      <c r="L33" s="22"/>
      <c r="M33" s="72"/>
      <c r="N33" s="14">
        <f t="shared" si="2"/>
        <v>0</v>
      </c>
      <c r="O33" s="68" t="str">
        <f t="shared" si="3"/>
        <v xml:space="preserve"> </v>
      </c>
      <c r="P33" s="68" t="str">
        <f t="shared" si="4"/>
        <v xml:space="preserve"> </v>
      </c>
      <c r="Q33" s="71" t="str">
        <f t="shared" si="5"/>
        <v xml:space="preserve"> </v>
      </c>
      <c r="R33" s="68" t="str">
        <f t="shared" si="6"/>
        <v xml:space="preserve"> </v>
      </c>
    </row>
    <row r="34" spans="1:18" x14ac:dyDescent="0.25">
      <c r="A34" s="10" t="str">
        <f>IF(COUNTRY_INFO!A34=0," ",COUNTRY_INFO!A34)</f>
        <v>Angola</v>
      </c>
      <c r="B34" s="10" t="str">
        <f>IF(COUNTRY_INFO!B34=0," ",COUNTRY_INFO!B34)</f>
        <v>CABINDA</v>
      </c>
      <c r="C34" s="10" t="str">
        <f>IF(COUNTRY_INFO!C34=0," ",COUNTRY_INFO!C34)</f>
        <v>BELIZE</v>
      </c>
      <c r="D34" s="11" t="str">
        <f>IF(OR(COUNTRY_INFO!$T$9:$T$1000="T3 (ALB/MBD)",COUNTRY_INFO!$U$9:$U$1000="T3 (ALB/MBD)"), "T3 (ALB/MBD)", " ")</f>
        <v xml:space="preserve"> </v>
      </c>
      <c r="E34" s="64"/>
      <c r="F34" s="127"/>
      <c r="G34" s="14"/>
      <c r="H34" s="14"/>
      <c r="I34" s="67"/>
      <c r="J34" s="11">
        <f t="shared" si="1"/>
        <v>0</v>
      </c>
      <c r="K34" s="2"/>
      <c r="L34" s="22"/>
      <c r="M34" s="72"/>
      <c r="N34" s="14">
        <f t="shared" si="2"/>
        <v>0</v>
      </c>
      <c r="O34" s="68" t="str">
        <f t="shared" si="3"/>
        <v xml:space="preserve"> </v>
      </c>
      <c r="P34" s="68" t="str">
        <f t="shared" si="4"/>
        <v xml:space="preserve"> </v>
      </c>
      <c r="Q34" s="71" t="str">
        <f t="shared" si="5"/>
        <v xml:space="preserve"> </v>
      </c>
      <c r="R34" s="68" t="str">
        <f t="shared" si="6"/>
        <v xml:space="preserve"> </v>
      </c>
    </row>
    <row r="35" spans="1:18" x14ac:dyDescent="0.25">
      <c r="A35" s="10" t="str">
        <f>IF(COUNTRY_INFO!A35=0," ",COUNTRY_INFO!A35)</f>
        <v>Angola</v>
      </c>
      <c r="B35" s="10" t="str">
        <f>IF(COUNTRY_INFO!B35=0," ",COUNTRY_INFO!B35)</f>
        <v>CABINDA</v>
      </c>
      <c r="C35" s="10" t="str">
        <f>IF(COUNTRY_INFO!C35=0," ",COUNTRY_INFO!C35)</f>
        <v>BUCO ZAU</v>
      </c>
      <c r="D35" s="11" t="str">
        <f>IF(OR(COUNTRY_INFO!$T$9:$T$1000="T3 (ALB/MBD)",COUNTRY_INFO!$U$9:$U$1000="T3 (ALB/MBD)"), "T3 (ALB/MBD)", " ")</f>
        <v xml:space="preserve"> </v>
      </c>
      <c r="E35" s="64"/>
      <c r="F35" s="127"/>
      <c r="G35" s="14"/>
      <c r="H35" s="14"/>
      <c r="I35" s="67"/>
      <c r="J35" s="11">
        <f t="shared" si="1"/>
        <v>0</v>
      </c>
      <c r="K35" s="2"/>
      <c r="L35" s="22"/>
      <c r="M35" s="72"/>
      <c r="N35" s="14">
        <f t="shared" si="2"/>
        <v>0</v>
      </c>
      <c r="O35" s="68" t="str">
        <f t="shared" si="3"/>
        <v xml:space="preserve"> </v>
      </c>
      <c r="P35" s="68" t="str">
        <f t="shared" si="4"/>
        <v xml:space="preserve"> </v>
      </c>
      <c r="Q35" s="71" t="str">
        <f t="shared" si="5"/>
        <v xml:space="preserve"> </v>
      </c>
      <c r="R35" s="68" t="str">
        <f t="shared" si="6"/>
        <v xml:space="preserve"> </v>
      </c>
    </row>
    <row r="36" spans="1:18" x14ac:dyDescent="0.25">
      <c r="A36" s="10" t="str">
        <f>IF(COUNTRY_INFO!A36=0," ",COUNTRY_INFO!A36)</f>
        <v>Angola</v>
      </c>
      <c r="B36" s="10" t="str">
        <f>IF(COUNTRY_INFO!B36=0," ",COUNTRY_INFO!B36)</f>
        <v>CABINDA</v>
      </c>
      <c r="C36" s="10" t="str">
        <f>IF(COUNTRY_INFO!C36=0," ",COUNTRY_INFO!C36)</f>
        <v>CABINDA</v>
      </c>
      <c r="D36" s="11" t="str">
        <f>IF(OR(COUNTRY_INFO!$T$9:$T$1000="T3 (ALB/MBD)",COUNTRY_INFO!$U$9:$U$1000="T3 (ALB/MBD)"), "T3 (ALB/MBD)", " ")</f>
        <v xml:space="preserve"> </v>
      </c>
      <c r="E36" s="64"/>
      <c r="F36" s="127"/>
      <c r="G36" s="14"/>
      <c r="H36" s="14"/>
      <c r="I36" s="67"/>
      <c r="J36" s="11">
        <f t="shared" si="1"/>
        <v>0</v>
      </c>
      <c r="K36" s="2"/>
      <c r="L36" s="22"/>
      <c r="M36" s="72"/>
      <c r="N36" s="14">
        <f t="shared" si="2"/>
        <v>0</v>
      </c>
      <c r="O36" s="68" t="str">
        <f t="shared" si="3"/>
        <v xml:space="preserve"> </v>
      </c>
      <c r="P36" s="68" t="str">
        <f t="shared" si="4"/>
        <v xml:space="preserve"> </v>
      </c>
      <c r="Q36" s="71" t="str">
        <f t="shared" si="5"/>
        <v xml:space="preserve"> </v>
      </c>
      <c r="R36" s="68" t="str">
        <f t="shared" si="6"/>
        <v xml:space="preserve"> </v>
      </c>
    </row>
    <row r="37" spans="1:18" x14ac:dyDescent="0.25">
      <c r="A37" s="10" t="str">
        <f>IF(COUNTRY_INFO!A37=0," ",COUNTRY_INFO!A37)</f>
        <v>Angola</v>
      </c>
      <c r="B37" s="10" t="str">
        <f>IF(COUNTRY_INFO!B37=0," ",COUNTRY_INFO!B37)</f>
        <v>CABINDA</v>
      </c>
      <c r="C37" s="10" t="str">
        <f>IF(COUNTRY_INFO!C37=0," ",COUNTRY_INFO!C37)</f>
        <v>CACONGO</v>
      </c>
      <c r="D37" s="11" t="str">
        <f>IF(OR(COUNTRY_INFO!$T$9:$T$1000="T3 (ALB/MBD)",COUNTRY_INFO!$U$9:$U$1000="T3 (ALB/MBD)"), "T3 (ALB/MBD)", " ")</f>
        <v xml:space="preserve"> </v>
      </c>
      <c r="E37" s="64"/>
      <c r="F37" s="127"/>
      <c r="G37" s="14"/>
      <c r="H37" s="14"/>
      <c r="I37" s="67"/>
      <c r="J37" s="11">
        <f t="shared" si="1"/>
        <v>0</v>
      </c>
      <c r="K37" s="2"/>
      <c r="L37" s="22"/>
      <c r="M37" s="72"/>
      <c r="N37" s="14">
        <f t="shared" si="2"/>
        <v>0</v>
      </c>
      <c r="O37" s="68" t="str">
        <f t="shared" si="3"/>
        <v xml:space="preserve"> </v>
      </c>
      <c r="P37" s="68" t="str">
        <f t="shared" si="4"/>
        <v xml:space="preserve"> </v>
      </c>
      <c r="Q37" s="71" t="str">
        <f t="shared" si="5"/>
        <v xml:space="preserve"> </v>
      </c>
      <c r="R37" s="68" t="str">
        <f t="shared" si="6"/>
        <v xml:space="preserve"> </v>
      </c>
    </row>
    <row r="38" spans="1:18" x14ac:dyDescent="0.25">
      <c r="A38" s="10" t="str">
        <f>IF(COUNTRY_INFO!A38=0," ",COUNTRY_INFO!A38)</f>
        <v>Angola</v>
      </c>
      <c r="B38" s="10" t="str">
        <f>IF(COUNTRY_INFO!B38=0," ",COUNTRY_INFO!B38)</f>
        <v>CUNENE</v>
      </c>
      <c r="C38" s="10" t="str">
        <f>IF(COUNTRY_INFO!C38=0," ",COUNTRY_INFO!C38)</f>
        <v>CAHAMA</v>
      </c>
      <c r="D38" s="11" t="str">
        <f>IF(OR(COUNTRY_INFO!$T$9:$T$1000="T3 (ALB/MBD)",COUNTRY_INFO!$U$9:$U$1000="T3 (ALB/MBD)"), "T3 (ALB/MBD)", " ")</f>
        <v xml:space="preserve"> </v>
      </c>
      <c r="E38" s="64"/>
      <c r="F38" s="127"/>
      <c r="G38" s="14"/>
      <c r="H38" s="14"/>
      <c r="I38" s="67"/>
      <c r="J38" s="11">
        <f t="shared" si="1"/>
        <v>0</v>
      </c>
      <c r="K38" s="2"/>
      <c r="L38" s="22"/>
      <c r="M38" s="72"/>
      <c r="N38" s="14">
        <f t="shared" si="2"/>
        <v>0</v>
      </c>
      <c r="O38" s="68" t="str">
        <f t="shared" si="3"/>
        <v xml:space="preserve"> </v>
      </c>
      <c r="P38" s="68" t="str">
        <f t="shared" si="4"/>
        <v xml:space="preserve"> </v>
      </c>
      <c r="Q38" s="71" t="str">
        <f t="shared" si="5"/>
        <v xml:space="preserve"> </v>
      </c>
      <c r="R38" s="68" t="str">
        <f t="shared" si="6"/>
        <v xml:space="preserve"> </v>
      </c>
    </row>
    <row r="39" spans="1:18" x14ac:dyDescent="0.25">
      <c r="A39" s="10" t="str">
        <f>IF(COUNTRY_INFO!A39=0," ",COUNTRY_INFO!A39)</f>
        <v>Angola</v>
      </c>
      <c r="B39" s="10" t="str">
        <f>IF(COUNTRY_INFO!B39=0," ",COUNTRY_INFO!B39)</f>
        <v>CUNENE</v>
      </c>
      <c r="C39" s="10" t="str">
        <f>IF(COUNTRY_INFO!C39=0," ",COUNTRY_INFO!C39)</f>
        <v>CUANHAMA</v>
      </c>
      <c r="D39" s="11" t="str">
        <f>IF(OR(COUNTRY_INFO!$T$9:$T$1000="T3 (ALB/MBD)",COUNTRY_INFO!$U$9:$U$1000="T3 (ALB/MBD)"), "T3 (ALB/MBD)", " ")</f>
        <v xml:space="preserve"> </v>
      </c>
      <c r="E39" s="64"/>
      <c r="F39" s="127"/>
      <c r="G39" s="14"/>
      <c r="H39" s="14"/>
      <c r="I39" s="67"/>
      <c r="J39" s="11">
        <f t="shared" si="1"/>
        <v>0</v>
      </c>
      <c r="K39" s="2"/>
      <c r="L39" s="22"/>
      <c r="M39" s="72"/>
      <c r="N39" s="14">
        <f t="shared" si="2"/>
        <v>0</v>
      </c>
      <c r="O39" s="68" t="str">
        <f t="shared" si="3"/>
        <v xml:space="preserve"> </v>
      </c>
      <c r="P39" s="68" t="str">
        <f t="shared" si="4"/>
        <v xml:space="preserve"> </v>
      </c>
      <c r="Q39" s="71" t="str">
        <f t="shared" si="5"/>
        <v xml:space="preserve"> </v>
      </c>
      <c r="R39" s="68" t="str">
        <f t="shared" si="6"/>
        <v xml:space="preserve"> </v>
      </c>
    </row>
    <row r="40" spans="1:18" x14ac:dyDescent="0.25">
      <c r="A40" s="10" t="str">
        <f>IF(COUNTRY_INFO!A40=0," ",COUNTRY_INFO!A40)</f>
        <v>Angola</v>
      </c>
      <c r="B40" s="10" t="str">
        <f>IF(COUNTRY_INFO!B40=0," ",COUNTRY_INFO!B40)</f>
        <v>CUNENE</v>
      </c>
      <c r="C40" s="10" t="str">
        <f>IF(COUNTRY_INFO!C40=0," ",COUNTRY_INFO!C40)</f>
        <v>CUROCA</v>
      </c>
      <c r="D40" s="11" t="str">
        <f>IF(OR(COUNTRY_INFO!$T$9:$T$1000="T3 (ALB/MBD)",COUNTRY_INFO!$U$9:$U$1000="T3 (ALB/MBD)"), "T3 (ALB/MBD)", " ")</f>
        <v xml:space="preserve"> </v>
      </c>
      <c r="E40" s="64"/>
      <c r="F40" s="127"/>
      <c r="G40" s="14"/>
      <c r="H40" s="14"/>
      <c r="I40" s="67"/>
      <c r="J40" s="11">
        <f t="shared" si="1"/>
        <v>0</v>
      </c>
      <c r="K40" s="2"/>
      <c r="L40" s="22"/>
      <c r="M40" s="72"/>
      <c r="N40" s="14">
        <f t="shared" si="2"/>
        <v>0</v>
      </c>
      <c r="O40" s="68" t="str">
        <f t="shared" si="3"/>
        <v xml:space="preserve"> </v>
      </c>
      <c r="P40" s="68" t="str">
        <f t="shared" si="4"/>
        <v xml:space="preserve"> </v>
      </c>
      <c r="Q40" s="71" t="str">
        <f t="shared" si="5"/>
        <v xml:space="preserve"> </v>
      </c>
      <c r="R40" s="68" t="str">
        <f t="shared" si="6"/>
        <v xml:space="preserve"> </v>
      </c>
    </row>
    <row r="41" spans="1:18" x14ac:dyDescent="0.25">
      <c r="A41" s="10" t="str">
        <f>IF(COUNTRY_INFO!A41=0," ",COUNTRY_INFO!A41)</f>
        <v>Angola</v>
      </c>
      <c r="B41" s="10" t="str">
        <f>IF(COUNTRY_INFO!B41=0," ",COUNTRY_INFO!B41)</f>
        <v>CUNENE</v>
      </c>
      <c r="C41" s="10" t="str">
        <f>IF(COUNTRY_INFO!C41=0," ",COUNTRY_INFO!C41)</f>
        <v>CUVELAI</v>
      </c>
      <c r="D41" s="11" t="str">
        <f>IF(OR(COUNTRY_INFO!$T$9:$T$1000="T3 (ALB/MBD)",COUNTRY_INFO!$U$9:$U$1000="T3 (ALB/MBD)"), "T3 (ALB/MBD)", " ")</f>
        <v xml:space="preserve"> </v>
      </c>
      <c r="E41" s="64"/>
      <c r="F41" s="127"/>
      <c r="G41" s="14"/>
      <c r="H41" s="14"/>
      <c r="I41" s="67"/>
      <c r="J41" s="11">
        <f t="shared" ref="J41:J72" si="7">SUM(G41:I41)</f>
        <v>0</v>
      </c>
      <c r="K41" s="2"/>
      <c r="L41" s="22"/>
      <c r="M41" s="72"/>
      <c r="N41" s="14">
        <f t="shared" ref="N41:N72" si="8">SUM(K41:M41)</f>
        <v>0</v>
      </c>
      <c r="O41" s="68" t="str">
        <f t="shared" ref="O41:O72" si="9">IF(G41&lt;&gt;0, IF(K41/G41*100=0, "-", K41/G41*100), " ")</f>
        <v xml:space="preserve"> </v>
      </c>
      <c r="P41" s="68" t="str">
        <f t="shared" ref="P41:P72" si="10">IF(H41&lt;&gt;0, IF(L41/H41*100=0, "-", L41/H41*100), " ")</f>
        <v xml:space="preserve"> </v>
      </c>
      <c r="Q41" s="71" t="str">
        <f t="shared" ref="Q41:Q72" si="11">IF(I41&lt;&gt;0, IF(M41/I41*100=0, "-", M41/I41*100), " ")</f>
        <v xml:space="preserve"> </v>
      </c>
      <c r="R41" s="68" t="str">
        <f t="shared" ref="R41:R72" si="12">IF(J41&lt;&gt;0, IF(N41/J41*100=0, "-", N41/J41*100), " ")</f>
        <v xml:space="preserve"> </v>
      </c>
    </row>
    <row r="42" spans="1:18" x14ac:dyDescent="0.25">
      <c r="A42" s="10" t="str">
        <f>IF(COUNTRY_INFO!A42=0," ",COUNTRY_INFO!A42)</f>
        <v>Angola</v>
      </c>
      <c r="B42" s="10" t="str">
        <f>IF(COUNTRY_INFO!B42=0," ",COUNTRY_INFO!B42)</f>
        <v>CUNENE</v>
      </c>
      <c r="C42" s="10" t="str">
        <f>IF(COUNTRY_INFO!C42=0," ",COUNTRY_INFO!C42)</f>
        <v>NAMACUNDE</v>
      </c>
      <c r="D42" s="11" t="str">
        <f>IF(OR(COUNTRY_INFO!$T$9:$T$1000="T3 (ALB/MBD)",COUNTRY_INFO!$U$9:$U$1000="T3 (ALB/MBD)"), "T3 (ALB/MBD)", " ")</f>
        <v xml:space="preserve"> </v>
      </c>
      <c r="E42" s="64"/>
      <c r="F42" s="127"/>
      <c r="G42" s="14"/>
      <c r="H42" s="14"/>
      <c r="I42" s="67"/>
      <c r="J42" s="11">
        <f t="shared" si="7"/>
        <v>0</v>
      </c>
      <c r="K42" s="2"/>
      <c r="L42" s="22"/>
      <c r="M42" s="72"/>
      <c r="N42" s="14">
        <f t="shared" si="8"/>
        <v>0</v>
      </c>
      <c r="O42" s="68" t="str">
        <f t="shared" si="9"/>
        <v xml:space="preserve"> </v>
      </c>
      <c r="P42" s="68" t="str">
        <f t="shared" si="10"/>
        <v xml:space="preserve"> </v>
      </c>
      <c r="Q42" s="71" t="str">
        <f t="shared" si="11"/>
        <v xml:space="preserve"> </v>
      </c>
      <c r="R42" s="68" t="str">
        <f t="shared" si="12"/>
        <v xml:space="preserve"> </v>
      </c>
    </row>
    <row r="43" spans="1:18" x14ac:dyDescent="0.25">
      <c r="A43" s="10" t="str">
        <f>IF(COUNTRY_INFO!A43=0," ",COUNTRY_INFO!A43)</f>
        <v>Angola</v>
      </c>
      <c r="B43" s="10" t="str">
        <f>IF(COUNTRY_INFO!B43=0," ",COUNTRY_INFO!B43)</f>
        <v>CUNENE</v>
      </c>
      <c r="C43" s="10" t="str">
        <f>IF(COUNTRY_INFO!C43=0," ",COUNTRY_INFO!C43)</f>
        <v>OMBADJA</v>
      </c>
      <c r="D43" s="11" t="str">
        <f>IF(OR(COUNTRY_INFO!$T$9:$T$1000="T3 (ALB/MBD)",COUNTRY_INFO!$U$9:$U$1000="T3 (ALB/MBD)"), "T3 (ALB/MBD)", " ")</f>
        <v xml:space="preserve"> </v>
      </c>
      <c r="E43" s="64"/>
      <c r="F43" s="127"/>
      <c r="G43" s="14"/>
      <c r="H43" s="14"/>
      <c r="I43" s="67"/>
      <c r="J43" s="11">
        <f t="shared" si="7"/>
        <v>0</v>
      </c>
      <c r="K43" s="2"/>
      <c r="L43" s="22"/>
      <c r="M43" s="72"/>
      <c r="N43" s="14">
        <f t="shared" si="8"/>
        <v>0</v>
      </c>
      <c r="O43" s="68" t="str">
        <f t="shared" si="9"/>
        <v xml:space="preserve"> </v>
      </c>
      <c r="P43" s="68" t="str">
        <f t="shared" si="10"/>
        <v xml:space="preserve"> </v>
      </c>
      <c r="Q43" s="71" t="str">
        <f t="shared" si="11"/>
        <v xml:space="preserve"> </v>
      </c>
      <c r="R43" s="68" t="str">
        <f t="shared" si="12"/>
        <v xml:space="preserve"> </v>
      </c>
    </row>
    <row r="44" spans="1:18" x14ac:dyDescent="0.25">
      <c r="A44" s="10" t="str">
        <f>IF(COUNTRY_INFO!A44=0," ",COUNTRY_INFO!A44)</f>
        <v>Angola</v>
      </c>
      <c r="B44" s="10" t="str">
        <f>IF(COUNTRY_INFO!B44=0," ",COUNTRY_INFO!B44)</f>
        <v>HUAMBO</v>
      </c>
      <c r="C44" s="10" t="str">
        <f>IF(COUNTRY_INFO!C44=0," ",COUNTRY_INFO!C44)</f>
        <v>BAILUNDO</v>
      </c>
      <c r="D44" s="11" t="str">
        <f>IF(OR(COUNTRY_INFO!$T$9:$T$1000="T3 (ALB/MBD)",COUNTRY_INFO!$U$9:$U$1000="T3 (ALB/MBD)"), "T3 (ALB/MBD)", " ")</f>
        <v xml:space="preserve"> </v>
      </c>
      <c r="E44" s="64"/>
      <c r="F44" s="127"/>
      <c r="G44" s="14"/>
      <c r="H44" s="14"/>
      <c r="I44" s="67"/>
      <c r="J44" s="11">
        <f t="shared" si="7"/>
        <v>0</v>
      </c>
      <c r="K44" s="2"/>
      <c r="L44" s="22"/>
      <c r="M44" s="72"/>
      <c r="N44" s="14">
        <f t="shared" si="8"/>
        <v>0</v>
      </c>
      <c r="O44" s="68" t="str">
        <f t="shared" si="9"/>
        <v xml:space="preserve"> </v>
      </c>
      <c r="P44" s="68" t="str">
        <f t="shared" si="10"/>
        <v xml:space="preserve"> </v>
      </c>
      <c r="Q44" s="71" t="str">
        <f t="shared" si="11"/>
        <v xml:space="preserve"> </v>
      </c>
      <c r="R44" s="68" t="str">
        <f t="shared" si="12"/>
        <v xml:space="preserve"> </v>
      </c>
    </row>
    <row r="45" spans="1:18" x14ac:dyDescent="0.25">
      <c r="A45" s="10" t="str">
        <f>IF(COUNTRY_INFO!A45=0," ",COUNTRY_INFO!A45)</f>
        <v>Angola</v>
      </c>
      <c r="B45" s="10" t="str">
        <f>IF(COUNTRY_INFO!B45=0," ",COUNTRY_INFO!B45)</f>
        <v>HUAMBO</v>
      </c>
      <c r="C45" s="10" t="str">
        <f>IF(COUNTRY_INFO!C45=0," ",COUNTRY_INFO!C45)</f>
        <v>CAALA</v>
      </c>
      <c r="D45" s="11" t="str">
        <f>IF(OR(COUNTRY_INFO!$T$9:$T$1000="T3 (ALB/MBD)",COUNTRY_INFO!$U$9:$U$1000="T3 (ALB/MBD)"), "T3 (ALB/MBD)", " ")</f>
        <v xml:space="preserve"> </v>
      </c>
      <c r="E45" s="64"/>
      <c r="F45" s="127"/>
      <c r="G45" s="14"/>
      <c r="H45" s="14"/>
      <c r="I45" s="67"/>
      <c r="J45" s="11">
        <f t="shared" si="7"/>
        <v>0</v>
      </c>
      <c r="K45" s="2"/>
      <c r="L45" s="22"/>
      <c r="M45" s="72"/>
      <c r="N45" s="14">
        <f t="shared" si="8"/>
        <v>0</v>
      </c>
      <c r="O45" s="68" t="str">
        <f t="shared" si="9"/>
        <v xml:space="preserve"> </v>
      </c>
      <c r="P45" s="68" t="str">
        <f t="shared" si="10"/>
        <v xml:space="preserve"> </v>
      </c>
      <c r="Q45" s="71" t="str">
        <f t="shared" si="11"/>
        <v xml:space="preserve"> </v>
      </c>
      <c r="R45" s="68" t="str">
        <f t="shared" si="12"/>
        <v xml:space="preserve"> </v>
      </c>
    </row>
    <row r="46" spans="1:18" x14ac:dyDescent="0.25">
      <c r="A46" s="10" t="str">
        <f>IF(COUNTRY_INFO!A46=0," ",COUNTRY_INFO!A46)</f>
        <v>Angola</v>
      </c>
      <c r="B46" s="10" t="str">
        <f>IF(COUNTRY_INFO!B46=0," ",COUNTRY_INFO!B46)</f>
        <v>HUAMBO</v>
      </c>
      <c r="C46" s="10" t="str">
        <f>IF(COUNTRY_INFO!C46=0," ",COUNTRY_INFO!C46)</f>
        <v>EKUNHA</v>
      </c>
      <c r="D46" s="11" t="str">
        <f>IF(OR(COUNTRY_INFO!$T$9:$T$1000="T3 (ALB/MBD)",COUNTRY_INFO!$U$9:$U$1000="T3 (ALB/MBD)"), "T3 (ALB/MBD)", " ")</f>
        <v xml:space="preserve"> </v>
      </c>
      <c r="E46" s="64"/>
      <c r="F46" s="127"/>
      <c r="G46" s="14"/>
      <c r="H46" s="14"/>
      <c r="I46" s="67"/>
      <c r="J46" s="11">
        <f t="shared" si="7"/>
        <v>0</v>
      </c>
      <c r="K46" s="2"/>
      <c r="L46" s="22"/>
      <c r="M46" s="72"/>
      <c r="N46" s="14">
        <f t="shared" si="8"/>
        <v>0</v>
      </c>
      <c r="O46" s="68" t="str">
        <f t="shared" si="9"/>
        <v xml:space="preserve"> </v>
      </c>
      <c r="P46" s="68" t="str">
        <f t="shared" si="10"/>
        <v xml:space="preserve"> </v>
      </c>
      <c r="Q46" s="71" t="str">
        <f t="shared" si="11"/>
        <v xml:space="preserve"> </v>
      </c>
      <c r="R46" s="68" t="str">
        <f t="shared" si="12"/>
        <v xml:space="preserve"> </v>
      </c>
    </row>
    <row r="47" spans="1:18" x14ac:dyDescent="0.25">
      <c r="A47" s="10" t="str">
        <f>IF(COUNTRY_INFO!A47=0," ",COUNTRY_INFO!A47)</f>
        <v>Angola</v>
      </c>
      <c r="B47" s="10" t="str">
        <f>IF(COUNTRY_INFO!B47=0," ",COUNTRY_INFO!B47)</f>
        <v>HUAMBO</v>
      </c>
      <c r="C47" s="10" t="str">
        <f>IF(COUNTRY_INFO!C47=0," ",COUNTRY_INFO!C47)</f>
        <v>HUAMBO</v>
      </c>
      <c r="D47" s="11" t="str">
        <f>IF(OR(COUNTRY_INFO!$T$9:$T$1000="T3 (ALB/MBD)",COUNTRY_INFO!$U$9:$U$1000="T3 (ALB/MBD)"), "T3 (ALB/MBD)", " ")</f>
        <v xml:space="preserve"> </v>
      </c>
      <c r="E47" s="64"/>
      <c r="F47" s="127"/>
      <c r="G47" s="14"/>
      <c r="H47" s="14"/>
      <c r="I47" s="67"/>
      <c r="J47" s="11">
        <f t="shared" si="7"/>
        <v>0</v>
      </c>
      <c r="K47" s="2"/>
      <c r="L47" s="22"/>
      <c r="M47" s="72"/>
      <c r="N47" s="14">
        <f t="shared" si="8"/>
        <v>0</v>
      </c>
      <c r="O47" s="68" t="str">
        <f t="shared" si="9"/>
        <v xml:space="preserve"> </v>
      </c>
      <c r="P47" s="68" t="str">
        <f t="shared" si="10"/>
        <v xml:space="preserve"> </v>
      </c>
      <c r="Q47" s="71" t="str">
        <f t="shared" si="11"/>
        <v xml:space="preserve"> </v>
      </c>
      <c r="R47" s="68" t="str">
        <f t="shared" si="12"/>
        <v xml:space="preserve"> </v>
      </c>
    </row>
    <row r="48" spans="1:18" x14ac:dyDescent="0.25">
      <c r="A48" s="10" t="str">
        <f>IF(COUNTRY_INFO!A48=0," ",COUNTRY_INFO!A48)</f>
        <v>Angola</v>
      </c>
      <c r="B48" s="10" t="str">
        <f>IF(COUNTRY_INFO!B48=0," ",COUNTRY_INFO!B48)</f>
        <v>HUAMBO</v>
      </c>
      <c r="C48" s="10" t="str">
        <f>IF(COUNTRY_INFO!C48=0," ",COUNTRY_INFO!C48)</f>
        <v>KATCHIUNGO</v>
      </c>
      <c r="D48" s="11" t="str">
        <f>IF(OR(COUNTRY_INFO!$T$9:$T$1000="T3 (ALB/MBD)",COUNTRY_INFO!$U$9:$U$1000="T3 (ALB/MBD)"), "T3 (ALB/MBD)", " ")</f>
        <v xml:space="preserve"> </v>
      </c>
      <c r="E48" s="64"/>
      <c r="F48" s="127"/>
      <c r="G48" s="14"/>
      <c r="H48" s="14"/>
      <c r="I48" s="67"/>
      <c r="J48" s="11">
        <f t="shared" si="7"/>
        <v>0</v>
      </c>
      <c r="K48" s="2"/>
      <c r="L48" s="22"/>
      <c r="M48" s="72"/>
      <c r="N48" s="14">
        <f t="shared" si="8"/>
        <v>0</v>
      </c>
      <c r="O48" s="68" t="str">
        <f t="shared" si="9"/>
        <v xml:space="preserve"> </v>
      </c>
      <c r="P48" s="68" t="str">
        <f t="shared" si="10"/>
        <v xml:space="preserve"> </v>
      </c>
      <c r="Q48" s="71" t="str">
        <f t="shared" si="11"/>
        <v xml:space="preserve"> </v>
      </c>
      <c r="R48" s="68" t="str">
        <f t="shared" si="12"/>
        <v xml:space="preserve"> </v>
      </c>
    </row>
    <row r="49" spans="1:18" x14ac:dyDescent="0.25">
      <c r="A49" s="10" t="str">
        <f>IF(COUNTRY_INFO!A49=0," ",COUNTRY_INFO!A49)</f>
        <v>Angola</v>
      </c>
      <c r="B49" s="10" t="str">
        <f>IF(COUNTRY_INFO!B49=0," ",COUNTRY_INFO!B49)</f>
        <v>HUAMBO</v>
      </c>
      <c r="C49" s="10" t="str">
        <f>IF(COUNTRY_INFO!C49=0," ",COUNTRY_INFO!C49)</f>
        <v>LONDUIMBALI</v>
      </c>
      <c r="D49" s="11" t="str">
        <f>IF(OR(COUNTRY_INFO!$T$9:$T$1000="T3 (ALB/MBD)",COUNTRY_INFO!$U$9:$U$1000="T3 (ALB/MBD)"), "T3 (ALB/MBD)", " ")</f>
        <v xml:space="preserve"> </v>
      </c>
      <c r="E49" s="64"/>
      <c r="F49" s="127"/>
      <c r="G49" s="14"/>
      <c r="H49" s="14"/>
      <c r="I49" s="67"/>
      <c r="J49" s="11">
        <f t="shared" si="7"/>
        <v>0</v>
      </c>
      <c r="K49" s="2"/>
      <c r="L49" s="22"/>
      <c r="M49" s="72"/>
      <c r="N49" s="14">
        <f t="shared" si="8"/>
        <v>0</v>
      </c>
      <c r="O49" s="68" t="str">
        <f t="shared" si="9"/>
        <v xml:space="preserve"> </v>
      </c>
      <c r="P49" s="68" t="str">
        <f t="shared" si="10"/>
        <v xml:space="preserve"> </v>
      </c>
      <c r="Q49" s="71" t="str">
        <f t="shared" si="11"/>
        <v xml:space="preserve"> </v>
      </c>
      <c r="R49" s="68" t="str">
        <f t="shared" si="12"/>
        <v xml:space="preserve"> </v>
      </c>
    </row>
    <row r="50" spans="1:18" x14ac:dyDescent="0.25">
      <c r="A50" s="10" t="str">
        <f>IF(COUNTRY_INFO!A50=0," ",COUNTRY_INFO!A50)</f>
        <v>Angola</v>
      </c>
      <c r="B50" s="10" t="str">
        <f>IF(COUNTRY_INFO!B50=0," ",COUNTRY_INFO!B50)</f>
        <v>HUAMBO</v>
      </c>
      <c r="C50" s="10" t="str">
        <f>IF(COUNTRY_INFO!C50=0," ",COUNTRY_INFO!C50)</f>
        <v>LONGONJO</v>
      </c>
      <c r="D50" s="11" t="str">
        <f>IF(OR(COUNTRY_INFO!$T$9:$T$1000="T3 (ALB/MBD)",COUNTRY_INFO!$U$9:$U$1000="T3 (ALB/MBD)"), "T3 (ALB/MBD)", " ")</f>
        <v xml:space="preserve"> </v>
      </c>
      <c r="E50" s="64"/>
      <c r="F50" s="127"/>
      <c r="G50" s="14"/>
      <c r="H50" s="14"/>
      <c r="I50" s="67"/>
      <c r="J50" s="11">
        <f t="shared" si="7"/>
        <v>0</v>
      </c>
      <c r="K50" s="2"/>
      <c r="L50" s="22"/>
      <c r="M50" s="72"/>
      <c r="N50" s="14">
        <f t="shared" si="8"/>
        <v>0</v>
      </c>
      <c r="O50" s="68" t="str">
        <f t="shared" si="9"/>
        <v xml:space="preserve"> </v>
      </c>
      <c r="P50" s="68" t="str">
        <f t="shared" si="10"/>
        <v xml:space="preserve"> </v>
      </c>
      <c r="Q50" s="71" t="str">
        <f t="shared" si="11"/>
        <v xml:space="preserve"> </v>
      </c>
      <c r="R50" s="68" t="str">
        <f t="shared" si="12"/>
        <v xml:space="preserve"> </v>
      </c>
    </row>
    <row r="51" spans="1:18" x14ac:dyDescent="0.25">
      <c r="A51" s="10" t="str">
        <f>IF(COUNTRY_INFO!A51=0," ",COUNTRY_INFO!A51)</f>
        <v>Angola</v>
      </c>
      <c r="B51" s="10" t="str">
        <f>IF(COUNTRY_INFO!B51=0," ",COUNTRY_INFO!B51)</f>
        <v>HUAMBO</v>
      </c>
      <c r="C51" s="10" t="str">
        <f>IF(COUNTRY_INFO!C51=0," ",COUNTRY_INFO!C51)</f>
        <v>MUNGO</v>
      </c>
      <c r="D51" s="11" t="str">
        <f>IF(OR(COUNTRY_INFO!$T$9:$T$1000="T3 (ALB/MBD)",COUNTRY_INFO!$U$9:$U$1000="T3 (ALB/MBD)"), "T3 (ALB/MBD)", " ")</f>
        <v xml:space="preserve"> </v>
      </c>
      <c r="E51" s="64"/>
      <c r="F51" s="127"/>
      <c r="G51" s="14"/>
      <c r="H51" s="14"/>
      <c r="I51" s="67"/>
      <c r="J51" s="11">
        <f t="shared" si="7"/>
        <v>0</v>
      </c>
      <c r="K51" s="2"/>
      <c r="L51" s="22"/>
      <c r="M51" s="72"/>
      <c r="N51" s="14">
        <f t="shared" si="8"/>
        <v>0</v>
      </c>
      <c r="O51" s="68" t="str">
        <f t="shared" si="9"/>
        <v xml:space="preserve"> </v>
      </c>
      <c r="P51" s="68" t="str">
        <f t="shared" si="10"/>
        <v xml:space="preserve"> </v>
      </c>
      <c r="Q51" s="71" t="str">
        <f t="shared" si="11"/>
        <v xml:space="preserve"> </v>
      </c>
      <c r="R51" s="68" t="str">
        <f t="shared" si="12"/>
        <v xml:space="preserve"> </v>
      </c>
    </row>
    <row r="52" spans="1:18" x14ac:dyDescent="0.25">
      <c r="A52" s="10" t="str">
        <f>IF(COUNTRY_INFO!A52=0," ",COUNTRY_INFO!A52)</f>
        <v>Angola</v>
      </c>
      <c r="B52" s="10" t="str">
        <f>IF(COUNTRY_INFO!B52=0," ",COUNTRY_INFO!B52)</f>
        <v>HUAMBO</v>
      </c>
      <c r="C52" s="10" t="str">
        <f>IF(COUNTRY_INFO!C52=0," ",COUNTRY_INFO!C52)</f>
        <v>TCHICALA TCHOLOHANGA</v>
      </c>
      <c r="D52" s="11" t="str">
        <f>IF(OR(COUNTRY_INFO!$T$9:$T$1000="T3 (ALB/MBD)",COUNTRY_INFO!$U$9:$U$1000="T3 (ALB/MBD)"), "T3 (ALB/MBD)", " ")</f>
        <v xml:space="preserve"> </v>
      </c>
      <c r="E52" s="64"/>
      <c r="F52" s="127"/>
      <c r="G52" s="14"/>
      <c r="H52" s="14"/>
      <c r="I52" s="67"/>
      <c r="J52" s="11">
        <f t="shared" si="7"/>
        <v>0</v>
      </c>
      <c r="K52" s="2"/>
      <c r="L52" s="22"/>
      <c r="M52" s="72"/>
      <c r="N52" s="14">
        <f t="shared" si="8"/>
        <v>0</v>
      </c>
      <c r="O52" s="68" t="str">
        <f t="shared" si="9"/>
        <v xml:space="preserve"> </v>
      </c>
      <c r="P52" s="68" t="str">
        <f t="shared" si="10"/>
        <v xml:space="preserve"> </v>
      </c>
      <c r="Q52" s="71" t="str">
        <f t="shared" si="11"/>
        <v xml:space="preserve"> </v>
      </c>
      <c r="R52" s="68" t="str">
        <f t="shared" si="12"/>
        <v xml:space="preserve"> </v>
      </c>
    </row>
    <row r="53" spans="1:18" x14ac:dyDescent="0.25">
      <c r="A53" s="10" t="str">
        <f>IF(COUNTRY_INFO!A53=0," ",COUNTRY_INFO!A53)</f>
        <v>Angola</v>
      </c>
      <c r="B53" s="10" t="str">
        <f>IF(COUNTRY_INFO!B53=0," ",COUNTRY_INFO!B53)</f>
        <v>HUAMBO</v>
      </c>
      <c r="C53" s="10" t="str">
        <f>IF(COUNTRY_INFO!C53=0," ",COUNTRY_INFO!C53)</f>
        <v>TCHINDJENJE</v>
      </c>
      <c r="D53" s="11" t="str">
        <f>IF(OR(COUNTRY_INFO!$T$9:$T$1000="T3 (ALB/MBD)",COUNTRY_INFO!$U$9:$U$1000="T3 (ALB/MBD)"), "T3 (ALB/MBD)", " ")</f>
        <v xml:space="preserve"> </v>
      </c>
      <c r="E53" s="64"/>
      <c r="F53" s="127"/>
      <c r="G53" s="14"/>
      <c r="H53" s="14"/>
      <c r="I53" s="67"/>
      <c r="J53" s="11">
        <f t="shared" si="7"/>
        <v>0</v>
      </c>
      <c r="K53" s="2"/>
      <c r="L53" s="22"/>
      <c r="M53" s="72"/>
      <c r="N53" s="14">
        <f t="shared" si="8"/>
        <v>0</v>
      </c>
      <c r="O53" s="68" t="str">
        <f t="shared" si="9"/>
        <v xml:space="preserve"> </v>
      </c>
      <c r="P53" s="68" t="str">
        <f t="shared" si="10"/>
        <v xml:space="preserve"> </v>
      </c>
      <c r="Q53" s="71" t="str">
        <f t="shared" si="11"/>
        <v xml:space="preserve"> </v>
      </c>
      <c r="R53" s="68" t="str">
        <f t="shared" si="12"/>
        <v xml:space="preserve"> </v>
      </c>
    </row>
    <row r="54" spans="1:18" x14ac:dyDescent="0.25">
      <c r="A54" s="10" t="str">
        <f>IF(COUNTRY_INFO!A54=0," ",COUNTRY_INFO!A54)</f>
        <v>Angola</v>
      </c>
      <c r="B54" s="10" t="str">
        <f>IF(COUNTRY_INFO!B54=0," ",COUNTRY_INFO!B54)</f>
        <v>HUAMBO</v>
      </c>
      <c r="C54" s="10" t="str">
        <f>IF(COUNTRY_INFO!C54=0," ",COUNTRY_INFO!C54)</f>
        <v>UKUMA</v>
      </c>
      <c r="D54" s="11" t="str">
        <f>IF(OR(COUNTRY_INFO!$T$9:$T$1000="T3 (ALB/MBD)",COUNTRY_INFO!$U$9:$U$1000="T3 (ALB/MBD)"), "T3 (ALB/MBD)", " ")</f>
        <v xml:space="preserve"> </v>
      </c>
      <c r="E54" s="64"/>
      <c r="F54" s="127"/>
      <c r="G54" s="14"/>
      <c r="H54" s="14"/>
      <c r="I54" s="67"/>
      <c r="J54" s="11">
        <f t="shared" si="7"/>
        <v>0</v>
      </c>
      <c r="K54" s="2"/>
      <c r="L54" s="22"/>
      <c r="M54" s="72"/>
      <c r="N54" s="14">
        <f t="shared" si="8"/>
        <v>0</v>
      </c>
      <c r="O54" s="68" t="str">
        <f t="shared" si="9"/>
        <v xml:space="preserve"> </v>
      </c>
      <c r="P54" s="68" t="str">
        <f t="shared" si="10"/>
        <v xml:space="preserve"> </v>
      </c>
      <c r="Q54" s="71" t="str">
        <f t="shared" si="11"/>
        <v xml:space="preserve"> </v>
      </c>
      <c r="R54" s="68" t="str">
        <f t="shared" si="12"/>
        <v xml:space="preserve"> </v>
      </c>
    </row>
    <row r="55" spans="1:18" x14ac:dyDescent="0.25">
      <c r="A55" s="10" t="str">
        <f>IF(COUNTRY_INFO!A55=0," ",COUNTRY_INFO!A55)</f>
        <v>Angola</v>
      </c>
      <c r="B55" s="10" t="str">
        <f>IF(COUNTRY_INFO!B55=0," ",COUNTRY_INFO!B55)</f>
        <v>HUILA</v>
      </c>
      <c r="C55" s="10" t="str">
        <f>IF(COUNTRY_INFO!C55=0," ",COUNTRY_INFO!C55)</f>
        <v>CACONDA</v>
      </c>
      <c r="D55" s="11" t="str">
        <f>IF(OR(COUNTRY_INFO!$T$9:$T$1000="T3 (ALB/MBD)",COUNTRY_INFO!$U$9:$U$1000="T3 (ALB/MBD)"), "T3 (ALB/MBD)", " ")</f>
        <v xml:space="preserve"> </v>
      </c>
      <c r="E55" s="64"/>
      <c r="F55" s="127"/>
      <c r="G55" s="14"/>
      <c r="H55" s="14"/>
      <c r="I55" s="67"/>
      <c r="J55" s="11">
        <f t="shared" si="7"/>
        <v>0</v>
      </c>
      <c r="K55" s="2"/>
      <c r="L55" s="22"/>
      <c r="M55" s="72"/>
      <c r="N55" s="14">
        <f t="shared" si="8"/>
        <v>0</v>
      </c>
      <c r="O55" s="68" t="str">
        <f t="shared" si="9"/>
        <v xml:space="preserve"> </v>
      </c>
      <c r="P55" s="68" t="str">
        <f t="shared" si="10"/>
        <v xml:space="preserve"> </v>
      </c>
      <c r="Q55" s="71" t="str">
        <f t="shared" si="11"/>
        <v xml:space="preserve"> </v>
      </c>
      <c r="R55" s="68" t="str">
        <f t="shared" si="12"/>
        <v xml:space="preserve"> </v>
      </c>
    </row>
    <row r="56" spans="1:18" x14ac:dyDescent="0.25">
      <c r="A56" s="10" t="str">
        <f>IF(COUNTRY_INFO!A56=0," ",COUNTRY_INFO!A56)</f>
        <v>Angola</v>
      </c>
      <c r="B56" s="10" t="str">
        <f>IF(COUNTRY_INFO!B56=0," ",COUNTRY_INFO!B56)</f>
        <v>HUILA</v>
      </c>
      <c r="C56" s="10" t="str">
        <f>IF(COUNTRY_INFO!C56=0," ",COUNTRY_INFO!C56)</f>
        <v>CACULA</v>
      </c>
      <c r="D56" s="11" t="str">
        <f>IF(OR(COUNTRY_INFO!$T$9:$T$1000="T3 (ALB/MBD)",COUNTRY_INFO!$U$9:$U$1000="T3 (ALB/MBD)"), "T3 (ALB/MBD)", " ")</f>
        <v xml:space="preserve"> </v>
      </c>
      <c r="E56" s="64"/>
      <c r="F56" s="127"/>
      <c r="G56" s="14"/>
      <c r="H56" s="14"/>
      <c r="I56" s="67"/>
      <c r="J56" s="11">
        <f t="shared" si="7"/>
        <v>0</v>
      </c>
      <c r="K56" s="2"/>
      <c r="L56" s="22"/>
      <c r="M56" s="72"/>
      <c r="N56" s="14">
        <f t="shared" si="8"/>
        <v>0</v>
      </c>
      <c r="O56" s="68" t="str">
        <f t="shared" si="9"/>
        <v xml:space="preserve"> </v>
      </c>
      <c r="P56" s="68" t="str">
        <f t="shared" si="10"/>
        <v xml:space="preserve"> </v>
      </c>
      <c r="Q56" s="71" t="str">
        <f t="shared" si="11"/>
        <v xml:space="preserve"> </v>
      </c>
      <c r="R56" s="68" t="str">
        <f t="shared" si="12"/>
        <v xml:space="preserve"> </v>
      </c>
    </row>
    <row r="57" spans="1:18" x14ac:dyDescent="0.25">
      <c r="A57" s="10" t="str">
        <f>IF(COUNTRY_INFO!A57=0," ",COUNTRY_INFO!A57)</f>
        <v>Angola</v>
      </c>
      <c r="B57" s="10" t="str">
        <f>IF(COUNTRY_INFO!B57=0," ",COUNTRY_INFO!B57)</f>
        <v>HUILA</v>
      </c>
      <c r="C57" s="10" t="str">
        <f>IF(COUNTRY_INFO!C57=0," ",COUNTRY_INFO!C57)</f>
        <v>CALUQUEMBE</v>
      </c>
      <c r="D57" s="11" t="str">
        <f>IF(OR(COUNTRY_INFO!$T$9:$T$1000="T3 (ALB/MBD)",COUNTRY_INFO!$U$9:$U$1000="T3 (ALB/MBD)"), "T3 (ALB/MBD)", " ")</f>
        <v xml:space="preserve"> </v>
      </c>
      <c r="E57" s="64"/>
      <c r="F57" s="127"/>
      <c r="G57" s="14"/>
      <c r="H57" s="14"/>
      <c r="I57" s="67"/>
      <c r="J57" s="11">
        <f t="shared" si="7"/>
        <v>0</v>
      </c>
      <c r="K57" s="2"/>
      <c r="L57" s="22"/>
      <c r="M57" s="72"/>
      <c r="N57" s="14">
        <f t="shared" si="8"/>
        <v>0</v>
      </c>
      <c r="O57" s="68" t="str">
        <f t="shared" si="9"/>
        <v xml:space="preserve"> </v>
      </c>
      <c r="P57" s="68" t="str">
        <f t="shared" si="10"/>
        <v xml:space="preserve"> </v>
      </c>
      <c r="Q57" s="71" t="str">
        <f t="shared" si="11"/>
        <v xml:space="preserve"> </v>
      </c>
      <c r="R57" s="68" t="str">
        <f t="shared" si="12"/>
        <v xml:space="preserve"> </v>
      </c>
    </row>
    <row r="58" spans="1:18" x14ac:dyDescent="0.25">
      <c r="A58" s="10" t="str">
        <f>IF(COUNTRY_INFO!A58=0," ",COUNTRY_INFO!A58)</f>
        <v>Angola</v>
      </c>
      <c r="B58" s="10" t="str">
        <f>IF(COUNTRY_INFO!B58=0," ",COUNTRY_INFO!B58)</f>
        <v>HUILA</v>
      </c>
      <c r="C58" s="10" t="str">
        <f>IF(COUNTRY_INFO!C58=0," ",COUNTRY_INFO!C58)</f>
        <v>CHIBIA</v>
      </c>
      <c r="D58" s="11" t="str">
        <f>IF(OR(COUNTRY_INFO!$T$9:$T$1000="T3 (ALB/MBD)",COUNTRY_INFO!$U$9:$U$1000="T3 (ALB/MBD)"), "T3 (ALB/MBD)", " ")</f>
        <v xml:space="preserve"> </v>
      </c>
      <c r="E58" s="64"/>
      <c r="F58" s="127"/>
      <c r="G58" s="14"/>
      <c r="H58" s="14"/>
      <c r="I58" s="67"/>
      <c r="J58" s="11">
        <f t="shared" si="7"/>
        <v>0</v>
      </c>
      <c r="K58" s="2"/>
      <c r="L58" s="22"/>
      <c r="M58" s="72"/>
      <c r="N58" s="14">
        <f t="shared" si="8"/>
        <v>0</v>
      </c>
      <c r="O58" s="68" t="str">
        <f t="shared" si="9"/>
        <v xml:space="preserve"> </v>
      </c>
      <c r="P58" s="68" t="str">
        <f t="shared" si="10"/>
        <v xml:space="preserve"> </v>
      </c>
      <c r="Q58" s="71" t="str">
        <f t="shared" si="11"/>
        <v xml:space="preserve"> </v>
      </c>
      <c r="R58" s="68" t="str">
        <f t="shared" si="12"/>
        <v xml:space="preserve"> </v>
      </c>
    </row>
    <row r="59" spans="1:18" x14ac:dyDescent="0.25">
      <c r="A59" s="10" t="str">
        <f>IF(COUNTRY_INFO!A59=0," ",COUNTRY_INFO!A59)</f>
        <v>Angola</v>
      </c>
      <c r="B59" s="10" t="str">
        <f>IF(COUNTRY_INFO!B59=0," ",COUNTRY_INFO!B59)</f>
        <v>HUILA</v>
      </c>
      <c r="C59" s="10" t="str">
        <f>IF(COUNTRY_INFO!C59=0," ",COUNTRY_INFO!C59)</f>
        <v>CHICOMBA</v>
      </c>
      <c r="D59" s="11" t="str">
        <f>IF(OR(COUNTRY_INFO!$T$9:$T$1000="T3 (ALB/MBD)",COUNTRY_INFO!$U$9:$U$1000="T3 (ALB/MBD)"), "T3 (ALB/MBD)", " ")</f>
        <v xml:space="preserve"> </v>
      </c>
      <c r="E59" s="64"/>
      <c r="F59" s="127"/>
      <c r="G59" s="14"/>
      <c r="H59" s="14"/>
      <c r="I59" s="67"/>
      <c r="J59" s="11">
        <f t="shared" si="7"/>
        <v>0</v>
      </c>
      <c r="K59" s="2"/>
      <c r="L59" s="22"/>
      <c r="M59" s="72"/>
      <c r="N59" s="14">
        <f t="shared" si="8"/>
        <v>0</v>
      </c>
      <c r="O59" s="68" t="str">
        <f t="shared" si="9"/>
        <v xml:space="preserve"> </v>
      </c>
      <c r="P59" s="68" t="str">
        <f t="shared" si="10"/>
        <v xml:space="preserve"> </v>
      </c>
      <c r="Q59" s="71" t="str">
        <f t="shared" si="11"/>
        <v xml:space="preserve"> </v>
      </c>
      <c r="R59" s="68" t="str">
        <f t="shared" si="12"/>
        <v xml:space="preserve"> </v>
      </c>
    </row>
    <row r="60" spans="1:18" x14ac:dyDescent="0.25">
      <c r="A60" s="10" t="str">
        <f>IF(COUNTRY_INFO!A60=0," ",COUNTRY_INFO!A60)</f>
        <v>Angola</v>
      </c>
      <c r="B60" s="10" t="str">
        <f>IF(COUNTRY_INFO!B60=0," ",COUNTRY_INFO!B60)</f>
        <v>HUILA</v>
      </c>
      <c r="C60" s="10" t="str">
        <f>IF(COUNTRY_INFO!C60=0," ",COUNTRY_INFO!C60)</f>
        <v>CHIPINDO</v>
      </c>
      <c r="D60" s="11" t="str">
        <f>IF(OR(COUNTRY_INFO!$T$9:$T$1000="T3 (ALB/MBD)",COUNTRY_INFO!$U$9:$U$1000="T3 (ALB/MBD)"), "T3 (ALB/MBD)", " ")</f>
        <v xml:space="preserve"> </v>
      </c>
      <c r="E60" s="64"/>
      <c r="F60" s="127"/>
      <c r="G60" s="14"/>
      <c r="H60" s="14"/>
      <c r="I60" s="67"/>
      <c r="J60" s="11">
        <f t="shared" si="7"/>
        <v>0</v>
      </c>
      <c r="K60" s="2"/>
      <c r="L60" s="22"/>
      <c r="M60" s="72"/>
      <c r="N60" s="14">
        <f t="shared" si="8"/>
        <v>0</v>
      </c>
      <c r="O60" s="68" t="str">
        <f t="shared" si="9"/>
        <v xml:space="preserve"> </v>
      </c>
      <c r="P60" s="68" t="str">
        <f t="shared" si="10"/>
        <v xml:space="preserve"> </v>
      </c>
      <c r="Q60" s="71" t="str">
        <f t="shared" si="11"/>
        <v xml:space="preserve"> </v>
      </c>
      <c r="R60" s="68" t="str">
        <f t="shared" si="12"/>
        <v xml:space="preserve"> </v>
      </c>
    </row>
    <row r="61" spans="1:18" x14ac:dyDescent="0.25">
      <c r="A61" s="10" t="str">
        <f>IF(COUNTRY_INFO!A61=0," ",COUNTRY_INFO!A61)</f>
        <v>Angola</v>
      </c>
      <c r="B61" s="10" t="str">
        <f>IF(COUNTRY_INFO!B61=0," ",COUNTRY_INFO!B61)</f>
        <v>HUILA</v>
      </c>
      <c r="C61" s="10" t="str">
        <f>IF(COUNTRY_INFO!C61=0," ",COUNTRY_INFO!C61)</f>
        <v>GAMBOS</v>
      </c>
      <c r="D61" s="11" t="str">
        <f>IF(OR(COUNTRY_INFO!$T$9:$T$1000="T3 (ALB/MBD)",COUNTRY_INFO!$U$9:$U$1000="T3 (ALB/MBD)"), "T3 (ALB/MBD)", " ")</f>
        <v xml:space="preserve"> </v>
      </c>
      <c r="E61" s="64"/>
      <c r="F61" s="127"/>
      <c r="G61" s="14"/>
      <c r="H61" s="14"/>
      <c r="I61" s="67"/>
      <c r="J61" s="11">
        <f t="shared" si="7"/>
        <v>0</v>
      </c>
      <c r="K61" s="2"/>
      <c r="L61" s="22"/>
      <c r="M61" s="72"/>
      <c r="N61" s="14">
        <f t="shared" si="8"/>
        <v>0</v>
      </c>
      <c r="O61" s="68" t="str">
        <f t="shared" si="9"/>
        <v xml:space="preserve"> </v>
      </c>
      <c r="P61" s="68" t="str">
        <f t="shared" si="10"/>
        <v xml:space="preserve"> </v>
      </c>
      <c r="Q61" s="71" t="str">
        <f t="shared" si="11"/>
        <v xml:space="preserve"> </v>
      </c>
      <c r="R61" s="68" t="str">
        <f t="shared" si="12"/>
        <v xml:space="preserve"> </v>
      </c>
    </row>
    <row r="62" spans="1:18" x14ac:dyDescent="0.25">
      <c r="A62" s="10" t="str">
        <f>IF(COUNTRY_INFO!A62=0," ",COUNTRY_INFO!A62)</f>
        <v>Angola</v>
      </c>
      <c r="B62" s="10" t="str">
        <f>IF(COUNTRY_INFO!B62=0," ",COUNTRY_INFO!B62)</f>
        <v>HUILA</v>
      </c>
      <c r="C62" s="10" t="str">
        <f>IF(COUNTRY_INFO!C62=0," ",COUNTRY_INFO!C62)</f>
        <v>HUMPATA</v>
      </c>
      <c r="D62" s="11" t="str">
        <f>IF(OR(COUNTRY_INFO!$T$9:$T$1000="T3 (ALB/MBD)",COUNTRY_INFO!$U$9:$U$1000="T3 (ALB/MBD)"), "T3 (ALB/MBD)", " ")</f>
        <v xml:space="preserve"> </v>
      </c>
      <c r="E62" s="64"/>
      <c r="F62" s="127"/>
      <c r="G62" s="14"/>
      <c r="H62" s="14"/>
      <c r="I62" s="67"/>
      <c r="J62" s="11">
        <f t="shared" si="7"/>
        <v>0</v>
      </c>
      <c r="K62" s="2"/>
      <c r="L62" s="22"/>
      <c r="M62" s="72"/>
      <c r="N62" s="14">
        <f t="shared" si="8"/>
        <v>0</v>
      </c>
      <c r="O62" s="68" t="str">
        <f t="shared" si="9"/>
        <v xml:space="preserve"> </v>
      </c>
      <c r="P62" s="68" t="str">
        <f t="shared" si="10"/>
        <v xml:space="preserve"> </v>
      </c>
      <c r="Q62" s="71" t="str">
        <f t="shared" si="11"/>
        <v xml:space="preserve"> </v>
      </c>
      <c r="R62" s="68" t="str">
        <f t="shared" si="12"/>
        <v xml:space="preserve"> </v>
      </c>
    </row>
    <row r="63" spans="1:18" x14ac:dyDescent="0.25">
      <c r="A63" s="10" t="str">
        <f>IF(COUNTRY_INFO!A63=0," ",COUNTRY_INFO!A63)</f>
        <v>Angola</v>
      </c>
      <c r="B63" s="10" t="str">
        <f>IF(COUNTRY_INFO!B63=0," ",COUNTRY_INFO!B63)</f>
        <v>HUILA</v>
      </c>
      <c r="C63" s="10" t="str">
        <f>IF(COUNTRY_INFO!C63=0," ",COUNTRY_INFO!C63)</f>
        <v>JAMBA</v>
      </c>
      <c r="D63" s="11" t="str">
        <f>IF(OR(COUNTRY_INFO!$T$9:$T$1000="T3 (ALB/MBD)",COUNTRY_INFO!$U$9:$U$1000="T3 (ALB/MBD)"), "T3 (ALB/MBD)", " ")</f>
        <v xml:space="preserve"> </v>
      </c>
      <c r="E63" s="64"/>
      <c r="F63" s="127"/>
      <c r="G63" s="14"/>
      <c r="H63" s="14"/>
      <c r="I63" s="67"/>
      <c r="J63" s="11">
        <f t="shared" si="7"/>
        <v>0</v>
      </c>
      <c r="K63" s="2"/>
      <c r="L63" s="22"/>
      <c r="M63" s="72"/>
      <c r="N63" s="14">
        <f t="shared" si="8"/>
        <v>0</v>
      </c>
      <c r="O63" s="68" t="str">
        <f t="shared" si="9"/>
        <v xml:space="preserve"> </v>
      </c>
      <c r="P63" s="68" t="str">
        <f t="shared" si="10"/>
        <v xml:space="preserve"> </v>
      </c>
      <c r="Q63" s="71" t="str">
        <f t="shared" si="11"/>
        <v xml:space="preserve"> </v>
      </c>
      <c r="R63" s="68" t="str">
        <f t="shared" si="12"/>
        <v xml:space="preserve"> </v>
      </c>
    </row>
    <row r="64" spans="1:18" x14ac:dyDescent="0.25">
      <c r="A64" s="10" t="str">
        <f>IF(COUNTRY_INFO!A64=0," ",COUNTRY_INFO!A64)</f>
        <v>Angola</v>
      </c>
      <c r="B64" s="10" t="str">
        <f>IF(COUNTRY_INFO!B64=0," ",COUNTRY_INFO!B64)</f>
        <v>HUILA</v>
      </c>
      <c r="C64" s="10" t="str">
        <f>IF(COUNTRY_INFO!C64=0," ",COUNTRY_INFO!C64)</f>
        <v>KUVANGO</v>
      </c>
      <c r="D64" s="11" t="str">
        <f>IF(OR(COUNTRY_INFO!$T$9:$T$1000="T3 (ALB/MBD)",COUNTRY_INFO!$U$9:$U$1000="T3 (ALB/MBD)"), "T3 (ALB/MBD)", " ")</f>
        <v xml:space="preserve"> </v>
      </c>
      <c r="E64" s="64"/>
      <c r="F64" s="127"/>
      <c r="G64" s="14"/>
      <c r="H64" s="14"/>
      <c r="I64" s="67"/>
      <c r="J64" s="11">
        <f t="shared" si="7"/>
        <v>0</v>
      </c>
      <c r="K64" s="2"/>
      <c r="L64" s="22"/>
      <c r="M64" s="72"/>
      <c r="N64" s="14">
        <f t="shared" si="8"/>
        <v>0</v>
      </c>
      <c r="O64" s="68" t="str">
        <f t="shared" si="9"/>
        <v xml:space="preserve"> </v>
      </c>
      <c r="P64" s="68" t="str">
        <f t="shared" si="10"/>
        <v xml:space="preserve"> </v>
      </c>
      <c r="Q64" s="71" t="str">
        <f t="shared" si="11"/>
        <v xml:space="preserve"> </v>
      </c>
      <c r="R64" s="68" t="str">
        <f t="shared" si="12"/>
        <v xml:space="preserve"> </v>
      </c>
    </row>
    <row r="65" spans="1:18" x14ac:dyDescent="0.25">
      <c r="A65" s="10" t="str">
        <f>IF(COUNTRY_INFO!A65=0," ",COUNTRY_INFO!A65)</f>
        <v>Angola</v>
      </c>
      <c r="B65" s="10" t="str">
        <f>IF(COUNTRY_INFO!B65=0," ",COUNTRY_INFO!B65)</f>
        <v>HUILA</v>
      </c>
      <c r="C65" s="10" t="str">
        <f>IF(COUNTRY_INFO!C65=0," ",COUNTRY_INFO!C65)</f>
        <v>LUBANGO</v>
      </c>
      <c r="D65" s="11" t="str">
        <f>IF(OR(COUNTRY_INFO!$T$9:$T$1000="T3 (ALB/MBD)",COUNTRY_INFO!$U$9:$U$1000="T3 (ALB/MBD)"), "T3 (ALB/MBD)", " ")</f>
        <v xml:space="preserve"> </v>
      </c>
      <c r="E65" s="64"/>
      <c r="F65" s="127"/>
      <c r="G65" s="14"/>
      <c r="H65" s="14"/>
      <c r="I65" s="67"/>
      <c r="J65" s="11">
        <f t="shared" si="7"/>
        <v>0</v>
      </c>
      <c r="K65" s="2"/>
      <c r="L65" s="22"/>
      <c r="M65" s="72"/>
      <c r="N65" s="14">
        <f t="shared" si="8"/>
        <v>0</v>
      </c>
      <c r="O65" s="68" t="str">
        <f t="shared" si="9"/>
        <v xml:space="preserve"> </v>
      </c>
      <c r="P65" s="68" t="str">
        <f t="shared" si="10"/>
        <v xml:space="preserve"> </v>
      </c>
      <c r="Q65" s="71" t="str">
        <f t="shared" si="11"/>
        <v xml:space="preserve"> </v>
      </c>
      <c r="R65" s="68" t="str">
        <f t="shared" si="12"/>
        <v xml:space="preserve"> </v>
      </c>
    </row>
    <row r="66" spans="1:18" x14ac:dyDescent="0.25">
      <c r="A66" s="10" t="str">
        <f>IF(COUNTRY_INFO!A66=0," ",COUNTRY_INFO!A66)</f>
        <v>Angola</v>
      </c>
      <c r="B66" s="10" t="str">
        <f>IF(COUNTRY_INFO!B66=0," ",COUNTRY_INFO!B66)</f>
        <v>HUILA</v>
      </c>
      <c r="C66" s="10" t="str">
        <f>IF(COUNTRY_INFO!C66=0," ",COUNTRY_INFO!C66)</f>
        <v>MATALA</v>
      </c>
      <c r="D66" s="11" t="str">
        <f>IF(OR(COUNTRY_INFO!$T$9:$T$1000="T3 (ALB/MBD)",COUNTRY_INFO!$U$9:$U$1000="T3 (ALB/MBD)"), "T3 (ALB/MBD)", " ")</f>
        <v xml:space="preserve"> </v>
      </c>
      <c r="E66" s="64"/>
      <c r="F66" s="127"/>
      <c r="G66" s="14"/>
      <c r="H66" s="14"/>
      <c r="I66" s="67"/>
      <c r="J66" s="11">
        <f t="shared" si="7"/>
        <v>0</v>
      </c>
      <c r="K66" s="2"/>
      <c r="L66" s="22"/>
      <c r="M66" s="72"/>
      <c r="N66" s="14">
        <f t="shared" si="8"/>
        <v>0</v>
      </c>
      <c r="O66" s="68" t="str">
        <f t="shared" si="9"/>
        <v xml:space="preserve"> </v>
      </c>
      <c r="P66" s="68" t="str">
        <f t="shared" si="10"/>
        <v xml:space="preserve"> </v>
      </c>
      <c r="Q66" s="71" t="str">
        <f t="shared" si="11"/>
        <v xml:space="preserve"> </v>
      </c>
      <c r="R66" s="68" t="str">
        <f t="shared" si="12"/>
        <v xml:space="preserve"> </v>
      </c>
    </row>
    <row r="67" spans="1:18" x14ac:dyDescent="0.25">
      <c r="A67" s="10" t="str">
        <f>IF(COUNTRY_INFO!A67=0," ",COUNTRY_INFO!A67)</f>
        <v>Angola</v>
      </c>
      <c r="B67" s="10" t="str">
        <f>IF(COUNTRY_INFO!B67=0," ",COUNTRY_INFO!B67)</f>
        <v>HUILA</v>
      </c>
      <c r="C67" s="10" t="str">
        <f>IF(COUNTRY_INFO!C67=0," ",COUNTRY_INFO!C67)</f>
        <v>QUILENGUES</v>
      </c>
      <c r="D67" s="11" t="str">
        <f>IF(OR(COUNTRY_INFO!$T$9:$T$1000="T3 (ALB/MBD)",COUNTRY_INFO!$U$9:$U$1000="T3 (ALB/MBD)"), "T3 (ALB/MBD)", " ")</f>
        <v xml:space="preserve"> </v>
      </c>
      <c r="E67" s="64"/>
      <c r="F67" s="127"/>
      <c r="G67" s="14"/>
      <c r="H67" s="14"/>
      <c r="I67" s="67"/>
      <c r="J67" s="11">
        <f t="shared" si="7"/>
        <v>0</v>
      </c>
      <c r="K67" s="2"/>
      <c r="L67" s="22"/>
      <c r="M67" s="72"/>
      <c r="N67" s="14">
        <f t="shared" si="8"/>
        <v>0</v>
      </c>
      <c r="O67" s="68" t="str">
        <f t="shared" si="9"/>
        <v xml:space="preserve"> </v>
      </c>
      <c r="P67" s="68" t="str">
        <f t="shared" si="10"/>
        <v xml:space="preserve"> </v>
      </c>
      <c r="Q67" s="71" t="str">
        <f t="shared" si="11"/>
        <v xml:space="preserve"> </v>
      </c>
      <c r="R67" s="68" t="str">
        <f t="shared" si="12"/>
        <v xml:space="preserve"> </v>
      </c>
    </row>
    <row r="68" spans="1:18" x14ac:dyDescent="0.25">
      <c r="A68" s="10" t="str">
        <f>IF(COUNTRY_INFO!A68=0," ",COUNTRY_INFO!A68)</f>
        <v>Angola</v>
      </c>
      <c r="B68" s="10" t="str">
        <f>IF(COUNTRY_INFO!B68=0," ",COUNTRY_INFO!B68)</f>
        <v>HUILA</v>
      </c>
      <c r="C68" s="10" t="str">
        <f>IF(COUNTRY_INFO!C68=0," ",COUNTRY_INFO!C68)</f>
        <v>QUIPUNGO</v>
      </c>
      <c r="D68" s="11" t="str">
        <f>IF(OR(COUNTRY_INFO!$T$9:$T$1000="T3 (ALB/MBD)",COUNTRY_INFO!$U$9:$U$1000="T3 (ALB/MBD)"), "T3 (ALB/MBD)", " ")</f>
        <v xml:space="preserve"> </v>
      </c>
      <c r="E68" s="64"/>
      <c r="F68" s="127"/>
      <c r="G68" s="14"/>
      <c r="H68" s="14"/>
      <c r="I68" s="67"/>
      <c r="J68" s="11">
        <f t="shared" si="7"/>
        <v>0</v>
      </c>
      <c r="K68" s="2"/>
      <c r="L68" s="22"/>
      <c r="M68" s="72"/>
      <c r="N68" s="14">
        <f t="shared" si="8"/>
        <v>0</v>
      </c>
      <c r="O68" s="68" t="str">
        <f t="shared" si="9"/>
        <v xml:space="preserve"> </v>
      </c>
      <c r="P68" s="68" t="str">
        <f t="shared" si="10"/>
        <v xml:space="preserve"> </v>
      </c>
      <c r="Q68" s="71" t="str">
        <f t="shared" si="11"/>
        <v xml:space="preserve"> </v>
      </c>
      <c r="R68" s="68" t="str">
        <f t="shared" si="12"/>
        <v xml:space="preserve"> </v>
      </c>
    </row>
    <row r="69" spans="1:18" x14ac:dyDescent="0.25">
      <c r="A69" s="10" t="str">
        <f>IF(COUNTRY_INFO!A69=0," ",COUNTRY_INFO!A69)</f>
        <v>Angola</v>
      </c>
      <c r="B69" s="10" t="str">
        <f>IF(COUNTRY_INFO!B69=0," ",COUNTRY_INFO!B69)</f>
        <v>KUANDO KUBANGO</v>
      </c>
      <c r="C69" s="10" t="str">
        <f>IF(COUNTRY_INFO!C69=0," ",COUNTRY_INFO!C69)</f>
        <v>CALAI</v>
      </c>
      <c r="D69" s="11" t="str">
        <f>IF(OR(COUNTRY_INFO!$T$9:$T$1000="T3 (ALB/MBD)",COUNTRY_INFO!$U$9:$U$1000="T3 (ALB/MBD)"), "T3 (ALB/MBD)", " ")</f>
        <v xml:space="preserve"> </v>
      </c>
      <c r="E69" s="64"/>
      <c r="F69" s="127"/>
      <c r="G69" s="14"/>
      <c r="H69" s="14"/>
      <c r="I69" s="67"/>
      <c r="J69" s="11">
        <f t="shared" si="7"/>
        <v>0</v>
      </c>
      <c r="K69" s="2"/>
      <c r="L69" s="22"/>
      <c r="M69" s="72"/>
      <c r="N69" s="14">
        <f t="shared" si="8"/>
        <v>0</v>
      </c>
      <c r="O69" s="68" t="str">
        <f t="shared" si="9"/>
        <v xml:space="preserve"> </v>
      </c>
      <c r="P69" s="68" t="str">
        <f t="shared" si="10"/>
        <v xml:space="preserve"> </v>
      </c>
      <c r="Q69" s="71" t="str">
        <f t="shared" si="11"/>
        <v xml:space="preserve"> </v>
      </c>
      <c r="R69" s="68" t="str">
        <f t="shared" si="12"/>
        <v xml:space="preserve"> </v>
      </c>
    </row>
    <row r="70" spans="1:18" x14ac:dyDescent="0.25">
      <c r="A70" s="10" t="str">
        <f>IF(COUNTRY_INFO!A70=0," ",COUNTRY_INFO!A70)</f>
        <v>Angola</v>
      </c>
      <c r="B70" s="10" t="str">
        <f>IF(COUNTRY_INFO!B70=0," ",COUNTRY_INFO!B70)</f>
        <v>KUANDO KUBANGO</v>
      </c>
      <c r="C70" s="10" t="str">
        <f>IF(COUNTRY_INFO!C70=0," ",COUNTRY_INFO!C70)</f>
        <v>CUANGAR</v>
      </c>
      <c r="D70" s="11" t="str">
        <f>IF(OR(COUNTRY_INFO!$T$9:$T$1000="T3 (ALB/MBD)",COUNTRY_INFO!$U$9:$U$1000="T3 (ALB/MBD)"), "T3 (ALB/MBD)", " ")</f>
        <v xml:space="preserve"> </v>
      </c>
      <c r="E70" s="64"/>
      <c r="F70" s="127"/>
      <c r="G70" s="14"/>
      <c r="H70" s="14"/>
      <c r="I70" s="67"/>
      <c r="J70" s="11">
        <f t="shared" si="7"/>
        <v>0</v>
      </c>
      <c r="K70" s="2"/>
      <c r="L70" s="22"/>
      <c r="M70" s="72"/>
      <c r="N70" s="14">
        <f t="shared" si="8"/>
        <v>0</v>
      </c>
      <c r="O70" s="68" t="str">
        <f t="shared" si="9"/>
        <v xml:space="preserve"> </v>
      </c>
      <c r="P70" s="68" t="str">
        <f t="shared" si="10"/>
        <v xml:space="preserve"> </v>
      </c>
      <c r="Q70" s="71" t="str">
        <f t="shared" si="11"/>
        <v xml:space="preserve"> </v>
      </c>
      <c r="R70" s="68" t="str">
        <f t="shared" si="12"/>
        <v xml:space="preserve"> </v>
      </c>
    </row>
    <row r="71" spans="1:18" x14ac:dyDescent="0.25">
      <c r="A71" s="10" t="str">
        <f>IF(COUNTRY_INFO!A71=0," ",COUNTRY_INFO!A71)</f>
        <v>Angola</v>
      </c>
      <c r="B71" s="10" t="str">
        <f>IF(COUNTRY_INFO!B71=0," ",COUNTRY_INFO!B71)</f>
        <v>KUANDO KUBANGO</v>
      </c>
      <c r="C71" s="10" t="str">
        <f>IF(COUNTRY_INFO!C71=0," ",COUNTRY_INFO!C71)</f>
        <v>CUCHI</v>
      </c>
      <c r="D71" s="11" t="str">
        <f>IF(OR(COUNTRY_INFO!$T$9:$T$1000="T3 (ALB/MBD)",COUNTRY_INFO!$U$9:$U$1000="T3 (ALB/MBD)"), "T3 (ALB/MBD)", " ")</f>
        <v xml:space="preserve"> </v>
      </c>
      <c r="E71" s="64"/>
      <c r="F71" s="127"/>
      <c r="G71" s="14"/>
      <c r="H71" s="14"/>
      <c r="I71" s="67"/>
      <c r="J71" s="11">
        <f t="shared" si="7"/>
        <v>0</v>
      </c>
      <c r="K71" s="2"/>
      <c r="L71" s="22"/>
      <c r="M71" s="72"/>
      <c r="N71" s="14">
        <f t="shared" si="8"/>
        <v>0</v>
      </c>
      <c r="O71" s="68" t="str">
        <f t="shared" si="9"/>
        <v xml:space="preserve"> </v>
      </c>
      <c r="P71" s="68" t="str">
        <f t="shared" si="10"/>
        <v xml:space="preserve"> </v>
      </c>
      <c r="Q71" s="71" t="str">
        <f t="shared" si="11"/>
        <v xml:space="preserve"> </v>
      </c>
      <c r="R71" s="68" t="str">
        <f t="shared" si="12"/>
        <v xml:space="preserve"> </v>
      </c>
    </row>
    <row r="72" spans="1:18" x14ac:dyDescent="0.25">
      <c r="A72" s="10" t="str">
        <f>IF(COUNTRY_INFO!A72=0," ",COUNTRY_INFO!A72)</f>
        <v>Angola</v>
      </c>
      <c r="B72" s="10" t="str">
        <f>IF(COUNTRY_INFO!B72=0," ",COUNTRY_INFO!B72)</f>
        <v>KUANDO KUBANGO</v>
      </c>
      <c r="C72" s="10" t="str">
        <f>IF(COUNTRY_INFO!C72=0," ",COUNTRY_INFO!C72)</f>
        <v>DIRICO</v>
      </c>
      <c r="D72" s="11" t="str">
        <f>IF(OR(COUNTRY_INFO!$T$9:$T$1000="T3 (ALB/MBD)",COUNTRY_INFO!$U$9:$U$1000="T3 (ALB/MBD)"), "T3 (ALB/MBD)", " ")</f>
        <v xml:space="preserve"> </v>
      </c>
      <c r="E72" s="64"/>
      <c r="F72" s="127"/>
      <c r="G72" s="14"/>
      <c r="H72" s="14"/>
      <c r="I72" s="67"/>
      <c r="J72" s="11">
        <f t="shared" si="7"/>
        <v>0</v>
      </c>
      <c r="K72" s="2"/>
      <c r="L72" s="22"/>
      <c r="M72" s="72"/>
      <c r="N72" s="14">
        <f t="shared" si="8"/>
        <v>0</v>
      </c>
      <c r="O72" s="68" t="str">
        <f t="shared" si="9"/>
        <v xml:space="preserve"> </v>
      </c>
      <c r="P72" s="68" t="str">
        <f t="shared" si="10"/>
        <v xml:space="preserve"> </v>
      </c>
      <c r="Q72" s="71" t="str">
        <f t="shared" si="11"/>
        <v xml:space="preserve"> </v>
      </c>
      <c r="R72" s="68" t="str">
        <f t="shared" si="12"/>
        <v xml:space="preserve"> </v>
      </c>
    </row>
    <row r="73" spans="1:18" x14ac:dyDescent="0.25">
      <c r="A73" s="10" t="str">
        <f>IF(COUNTRY_INFO!A73=0," ",COUNTRY_INFO!A73)</f>
        <v>Angola</v>
      </c>
      <c r="B73" s="10" t="str">
        <f>IF(COUNTRY_INFO!B73=0," ",COUNTRY_INFO!B73)</f>
        <v>KUANDO KUBANGO</v>
      </c>
      <c r="C73" s="10" t="str">
        <f>IF(COUNTRY_INFO!C73=0," ",COUNTRY_INFO!C73)</f>
        <v>KUITO KUANAVALE</v>
      </c>
      <c r="D73" s="11" t="str">
        <f>IF(OR(COUNTRY_INFO!$T$9:$T$1000="T3 (ALB/MBD)",COUNTRY_INFO!$U$9:$U$1000="T3 (ALB/MBD)"), "T3 (ALB/MBD)", " ")</f>
        <v xml:space="preserve"> </v>
      </c>
      <c r="E73" s="64"/>
      <c r="F73" s="127"/>
      <c r="G73" s="14"/>
      <c r="H73" s="14"/>
      <c r="I73" s="67"/>
      <c r="J73" s="11">
        <f t="shared" ref="J73:J104" si="13">SUM(G73:I73)</f>
        <v>0</v>
      </c>
      <c r="K73" s="2"/>
      <c r="L73" s="22"/>
      <c r="M73" s="72"/>
      <c r="N73" s="14">
        <f t="shared" ref="N73:N104" si="14">SUM(K73:M73)</f>
        <v>0</v>
      </c>
      <c r="O73" s="68" t="str">
        <f t="shared" ref="O73:O104" si="15">IF(G73&lt;&gt;0, IF(K73/G73*100=0, "-", K73/G73*100), " ")</f>
        <v xml:space="preserve"> </v>
      </c>
      <c r="P73" s="68" t="str">
        <f t="shared" ref="P73:P104" si="16">IF(H73&lt;&gt;0, IF(L73/H73*100=0, "-", L73/H73*100), " ")</f>
        <v xml:space="preserve"> </v>
      </c>
      <c r="Q73" s="71" t="str">
        <f t="shared" ref="Q73:Q104" si="17">IF(I73&lt;&gt;0, IF(M73/I73*100=0, "-", M73/I73*100), " ")</f>
        <v xml:space="preserve"> </v>
      </c>
      <c r="R73" s="68" t="str">
        <f t="shared" ref="R73:R104" si="18">IF(J73&lt;&gt;0, IF(N73/J73*100=0, "-", N73/J73*100), " ")</f>
        <v xml:space="preserve"> </v>
      </c>
    </row>
    <row r="74" spans="1:18" x14ac:dyDescent="0.25">
      <c r="A74" s="10" t="str">
        <f>IF(COUNTRY_INFO!A74=0," ",COUNTRY_INFO!A74)</f>
        <v>Angola</v>
      </c>
      <c r="B74" s="10" t="str">
        <f>IF(COUNTRY_INFO!B74=0," ",COUNTRY_INFO!B74)</f>
        <v>KUANDO KUBANGO</v>
      </c>
      <c r="C74" s="10" t="str">
        <f>IF(COUNTRY_INFO!C74=0," ",COUNTRY_INFO!C74)</f>
        <v>MAVINGA</v>
      </c>
      <c r="D74" s="11" t="str">
        <f>IF(OR(COUNTRY_INFO!$T$9:$T$1000="T3 (ALB/MBD)",COUNTRY_INFO!$U$9:$U$1000="T3 (ALB/MBD)"), "T3 (ALB/MBD)", " ")</f>
        <v xml:space="preserve"> </v>
      </c>
      <c r="E74" s="64"/>
      <c r="F74" s="127"/>
      <c r="G74" s="14"/>
      <c r="H74" s="14"/>
      <c r="I74" s="67"/>
      <c r="J74" s="11">
        <f t="shared" si="13"/>
        <v>0</v>
      </c>
      <c r="K74" s="2"/>
      <c r="L74" s="22"/>
      <c r="M74" s="72"/>
      <c r="N74" s="14">
        <f t="shared" si="14"/>
        <v>0</v>
      </c>
      <c r="O74" s="68" t="str">
        <f t="shared" si="15"/>
        <v xml:space="preserve"> </v>
      </c>
      <c r="P74" s="68" t="str">
        <f t="shared" si="16"/>
        <v xml:space="preserve"> </v>
      </c>
      <c r="Q74" s="71" t="str">
        <f t="shared" si="17"/>
        <v xml:space="preserve"> </v>
      </c>
      <c r="R74" s="68" t="str">
        <f t="shared" si="18"/>
        <v xml:space="preserve"> </v>
      </c>
    </row>
    <row r="75" spans="1:18" x14ac:dyDescent="0.25">
      <c r="A75" s="10" t="str">
        <f>IF(COUNTRY_INFO!A75=0," ",COUNTRY_INFO!A75)</f>
        <v>Angola</v>
      </c>
      <c r="B75" s="10" t="str">
        <f>IF(COUNTRY_INFO!B75=0," ",COUNTRY_INFO!B75)</f>
        <v>KUANDO KUBANGO</v>
      </c>
      <c r="C75" s="10" t="str">
        <f>IF(COUNTRY_INFO!C75=0," ",COUNTRY_INFO!C75)</f>
        <v>MENONGUE</v>
      </c>
      <c r="D75" s="11" t="str">
        <f>IF(OR(COUNTRY_INFO!$T$9:$T$1000="T3 (ALB/MBD)",COUNTRY_INFO!$U$9:$U$1000="T3 (ALB/MBD)"), "T3 (ALB/MBD)", " ")</f>
        <v xml:space="preserve"> </v>
      </c>
      <c r="E75" s="64"/>
      <c r="F75" s="127"/>
      <c r="G75" s="14"/>
      <c r="H75" s="14"/>
      <c r="I75" s="67"/>
      <c r="J75" s="11">
        <f t="shared" si="13"/>
        <v>0</v>
      </c>
      <c r="K75" s="2"/>
      <c r="L75" s="22"/>
      <c r="M75" s="72"/>
      <c r="N75" s="14">
        <f t="shared" si="14"/>
        <v>0</v>
      </c>
      <c r="O75" s="68" t="str">
        <f t="shared" si="15"/>
        <v xml:space="preserve"> </v>
      </c>
      <c r="P75" s="68" t="str">
        <f t="shared" si="16"/>
        <v xml:space="preserve"> </v>
      </c>
      <c r="Q75" s="71" t="str">
        <f t="shared" si="17"/>
        <v xml:space="preserve"> </v>
      </c>
      <c r="R75" s="68" t="str">
        <f t="shared" si="18"/>
        <v xml:space="preserve"> </v>
      </c>
    </row>
    <row r="76" spans="1:18" x14ac:dyDescent="0.25">
      <c r="A76" s="10" t="str">
        <f>IF(COUNTRY_INFO!A76=0," ",COUNTRY_INFO!A76)</f>
        <v>Angola</v>
      </c>
      <c r="B76" s="10" t="str">
        <f>IF(COUNTRY_INFO!B76=0," ",COUNTRY_INFO!B76)</f>
        <v>KUANDO KUBANGO</v>
      </c>
      <c r="C76" s="10" t="str">
        <f>IF(COUNTRY_INFO!C76=0," ",COUNTRY_INFO!C76)</f>
        <v>NANKOVA</v>
      </c>
      <c r="D76" s="11" t="str">
        <f>IF(OR(COUNTRY_INFO!$T$9:$T$1000="T3 (ALB/MBD)",COUNTRY_INFO!$U$9:$U$1000="T3 (ALB/MBD)"), "T3 (ALB/MBD)", " ")</f>
        <v xml:space="preserve"> </v>
      </c>
      <c r="E76" s="64"/>
      <c r="F76" s="127"/>
      <c r="G76" s="14"/>
      <c r="H76" s="14"/>
      <c r="I76" s="67"/>
      <c r="J76" s="11">
        <f t="shared" si="13"/>
        <v>0</v>
      </c>
      <c r="K76" s="2"/>
      <c r="L76" s="22"/>
      <c r="M76" s="72"/>
      <c r="N76" s="14">
        <f t="shared" si="14"/>
        <v>0</v>
      </c>
      <c r="O76" s="68" t="str">
        <f t="shared" si="15"/>
        <v xml:space="preserve"> </v>
      </c>
      <c r="P76" s="68" t="str">
        <f t="shared" si="16"/>
        <v xml:space="preserve"> </v>
      </c>
      <c r="Q76" s="71" t="str">
        <f t="shared" si="17"/>
        <v xml:space="preserve"> </v>
      </c>
      <c r="R76" s="68" t="str">
        <f t="shared" si="18"/>
        <v xml:space="preserve"> </v>
      </c>
    </row>
    <row r="77" spans="1:18" x14ac:dyDescent="0.25">
      <c r="A77" s="10" t="str">
        <f>IF(COUNTRY_INFO!A77=0," ",COUNTRY_INFO!A77)</f>
        <v>Angola</v>
      </c>
      <c r="B77" s="10" t="str">
        <f>IF(COUNTRY_INFO!B77=0," ",COUNTRY_INFO!B77)</f>
        <v>KUANDO KUBANGO</v>
      </c>
      <c r="C77" s="10" t="str">
        <f>IF(COUNTRY_INFO!C77=0," ",COUNTRY_INFO!C77)</f>
        <v>RIVUNGO</v>
      </c>
      <c r="D77" s="11" t="str">
        <f>IF(OR(COUNTRY_INFO!$T$9:$T$1000="T3 (ALB/MBD)",COUNTRY_INFO!$U$9:$U$1000="T3 (ALB/MBD)"), "T3 (ALB/MBD)", " ")</f>
        <v xml:space="preserve"> </v>
      </c>
      <c r="E77" s="64"/>
      <c r="F77" s="127"/>
      <c r="G77" s="14"/>
      <c r="H77" s="14"/>
      <c r="I77" s="67"/>
      <c r="J77" s="11">
        <f t="shared" si="13"/>
        <v>0</v>
      </c>
      <c r="K77" s="2"/>
      <c r="L77" s="22"/>
      <c r="M77" s="72"/>
      <c r="N77" s="14">
        <f t="shared" si="14"/>
        <v>0</v>
      </c>
      <c r="O77" s="68" t="str">
        <f t="shared" si="15"/>
        <v xml:space="preserve"> </v>
      </c>
      <c r="P77" s="68" t="str">
        <f t="shared" si="16"/>
        <v xml:space="preserve"> </v>
      </c>
      <c r="Q77" s="71" t="str">
        <f t="shared" si="17"/>
        <v xml:space="preserve"> </v>
      </c>
      <c r="R77" s="68" t="str">
        <f t="shared" si="18"/>
        <v xml:space="preserve"> </v>
      </c>
    </row>
    <row r="78" spans="1:18" x14ac:dyDescent="0.25">
      <c r="A78" s="10" t="str">
        <f>IF(COUNTRY_INFO!A78=0," ",COUNTRY_INFO!A78)</f>
        <v>Angola</v>
      </c>
      <c r="B78" s="10" t="str">
        <f>IF(COUNTRY_INFO!B78=0," ",COUNTRY_INFO!B78)</f>
        <v>KWANZA NORTE</v>
      </c>
      <c r="C78" s="10" t="str">
        <f>IF(COUNTRY_INFO!C78=0," ",COUNTRY_INFO!C78)</f>
        <v>AMBACA</v>
      </c>
      <c r="D78" s="11" t="str">
        <f>IF(OR(COUNTRY_INFO!$T$9:$T$1000="T3 (ALB/MBD)",COUNTRY_INFO!$U$9:$U$1000="T3 (ALB/MBD)"), "T3 (ALB/MBD)", " ")</f>
        <v xml:space="preserve"> </v>
      </c>
      <c r="E78" s="64"/>
      <c r="F78" s="127"/>
      <c r="G78" s="14"/>
      <c r="H78" s="14"/>
      <c r="I78" s="67"/>
      <c r="J78" s="11">
        <f t="shared" si="13"/>
        <v>0</v>
      </c>
      <c r="K78" s="2"/>
      <c r="L78" s="22"/>
      <c r="M78" s="72"/>
      <c r="N78" s="14">
        <f t="shared" si="14"/>
        <v>0</v>
      </c>
      <c r="O78" s="68" t="str">
        <f t="shared" si="15"/>
        <v xml:space="preserve"> </v>
      </c>
      <c r="P78" s="68" t="str">
        <f t="shared" si="16"/>
        <v xml:space="preserve"> </v>
      </c>
      <c r="Q78" s="71" t="str">
        <f t="shared" si="17"/>
        <v xml:space="preserve"> </v>
      </c>
      <c r="R78" s="68" t="str">
        <f t="shared" si="18"/>
        <v xml:space="preserve"> </v>
      </c>
    </row>
    <row r="79" spans="1:18" x14ac:dyDescent="0.25">
      <c r="A79" s="10" t="str">
        <f>IF(COUNTRY_INFO!A79=0," ",COUNTRY_INFO!A79)</f>
        <v>Angola</v>
      </c>
      <c r="B79" s="10" t="str">
        <f>IF(COUNTRY_INFO!B79=0," ",COUNTRY_INFO!B79)</f>
        <v>KWANZA NORTE</v>
      </c>
      <c r="C79" s="10" t="str">
        <f>IF(COUNTRY_INFO!C79=0," ",COUNTRY_INFO!C79)</f>
        <v>BANGA</v>
      </c>
      <c r="D79" s="11" t="str">
        <f>IF(OR(COUNTRY_INFO!$T$9:$T$1000="T3 (ALB/MBD)",COUNTRY_INFO!$U$9:$U$1000="T3 (ALB/MBD)"), "T3 (ALB/MBD)", " ")</f>
        <v xml:space="preserve"> </v>
      </c>
      <c r="E79" s="64"/>
      <c r="F79" s="127"/>
      <c r="G79" s="14"/>
      <c r="H79" s="14"/>
      <c r="I79" s="67"/>
      <c r="J79" s="11">
        <f t="shared" si="13"/>
        <v>0</v>
      </c>
      <c r="K79" s="2"/>
      <c r="L79" s="22"/>
      <c r="M79" s="72"/>
      <c r="N79" s="14">
        <f t="shared" si="14"/>
        <v>0</v>
      </c>
      <c r="O79" s="68" t="str">
        <f t="shared" si="15"/>
        <v xml:space="preserve"> </v>
      </c>
      <c r="P79" s="68" t="str">
        <f t="shared" si="16"/>
        <v xml:space="preserve"> </v>
      </c>
      <c r="Q79" s="71" t="str">
        <f t="shared" si="17"/>
        <v xml:space="preserve"> </v>
      </c>
      <c r="R79" s="68" t="str">
        <f t="shared" si="18"/>
        <v xml:space="preserve"> </v>
      </c>
    </row>
    <row r="80" spans="1:18" x14ac:dyDescent="0.25">
      <c r="A80" s="10" t="str">
        <f>IF(COUNTRY_INFO!A80=0," ",COUNTRY_INFO!A80)</f>
        <v>Angola</v>
      </c>
      <c r="B80" s="10" t="str">
        <f>IF(COUNTRY_INFO!B80=0," ",COUNTRY_INFO!B80)</f>
        <v>KWANZA NORTE</v>
      </c>
      <c r="C80" s="10" t="str">
        <f>IF(COUNTRY_INFO!C80=0," ",COUNTRY_INFO!C80)</f>
        <v>BOLONGONGO</v>
      </c>
      <c r="D80" s="11" t="str">
        <f>IF(OR(COUNTRY_INFO!$T$9:$T$1000="T3 (ALB/MBD)",COUNTRY_INFO!$U$9:$U$1000="T3 (ALB/MBD)"), "T3 (ALB/MBD)", " ")</f>
        <v xml:space="preserve"> </v>
      </c>
      <c r="E80" s="64"/>
      <c r="F80" s="127"/>
      <c r="G80" s="14"/>
      <c r="H80" s="14"/>
      <c r="I80" s="67"/>
      <c r="J80" s="11">
        <f t="shared" si="13"/>
        <v>0</v>
      </c>
      <c r="K80" s="2"/>
      <c r="L80" s="22"/>
      <c r="M80" s="72"/>
      <c r="N80" s="14">
        <f t="shared" si="14"/>
        <v>0</v>
      </c>
      <c r="O80" s="68" t="str">
        <f t="shared" si="15"/>
        <v xml:space="preserve"> </v>
      </c>
      <c r="P80" s="68" t="str">
        <f t="shared" si="16"/>
        <v xml:space="preserve"> </v>
      </c>
      <c r="Q80" s="71" t="str">
        <f t="shared" si="17"/>
        <v xml:space="preserve"> </v>
      </c>
      <c r="R80" s="68" t="str">
        <f t="shared" si="18"/>
        <v xml:space="preserve"> </v>
      </c>
    </row>
    <row r="81" spans="1:18" x14ac:dyDescent="0.25">
      <c r="A81" s="10" t="str">
        <f>IF(COUNTRY_INFO!A81=0," ",COUNTRY_INFO!A81)</f>
        <v>Angola</v>
      </c>
      <c r="B81" s="10" t="str">
        <f>IF(COUNTRY_INFO!B81=0," ",COUNTRY_INFO!B81)</f>
        <v>KWANZA NORTE</v>
      </c>
      <c r="C81" s="10" t="str">
        <f>IF(COUNTRY_INFO!C81=0," ",COUNTRY_INFO!C81)</f>
        <v>CAMBAMBE</v>
      </c>
      <c r="D81" s="11" t="str">
        <f>IF(OR(COUNTRY_INFO!$T$9:$T$1000="T3 (ALB/MBD)",COUNTRY_INFO!$U$9:$U$1000="T3 (ALB/MBD)"), "T3 (ALB/MBD)", " ")</f>
        <v xml:space="preserve"> </v>
      </c>
      <c r="E81" s="64"/>
      <c r="F81" s="127"/>
      <c r="G81" s="14"/>
      <c r="H81" s="14"/>
      <c r="I81" s="67"/>
      <c r="J81" s="11">
        <f t="shared" si="13"/>
        <v>0</v>
      </c>
      <c r="K81" s="2"/>
      <c r="L81" s="22"/>
      <c r="M81" s="72"/>
      <c r="N81" s="14">
        <f t="shared" si="14"/>
        <v>0</v>
      </c>
      <c r="O81" s="68" t="str">
        <f t="shared" si="15"/>
        <v xml:space="preserve"> </v>
      </c>
      <c r="P81" s="68" t="str">
        <f t="shared" si="16"/>
        <v xml:space="preserve"> </v>
      </c>
      <c r="Q81" s="71" t="str">
        <f t="shared" si="17"/>
        <v xml:space="preserve"> </v>
      </c>
      <c r="R81" s="68" t="str">
        <f t="shared" si="18"/>
        <v xml:space="preserve"> </v>
      </c>
    </row>
    <row r="82" spans="1:18" x14ac:dyDescent="0.25">
      <c r="A82" s="10" t="str">
        <f>IF(COUNTRY_INFO!A82=0," ",COUNTRY_INFO!A82)</f>
        <v>Angola</v>
      </c>
      <c r="B82" s="10" t="str">
        <f>IF(COUNTRY_INFO!B82=0," ",COUNTRY_INFO!B82)</f>
        <v>KWANZA NORTE</v>
      </c>
      <c r="C82" s="10" t="str">
        <f>IF(COUNTRY_INFO!C82=0," ",COUNTRY_INFO!C82)</f>
        <v>CAZENGO</v>
      </c>
      <c r="D82" s="11" t="str">
        <f>IF(OR(COUNTRY_INFO!$T$9:$T$1000="T3 (ALB/MBD)",COUNTRY_INFO!$U$9:$U$1000="T3 (ALB/MBD)"), "T3 (ALB/MBD)", " ")</f>
        <v xml:space="preserve"> </v>
      </c>
      <c r="E82" s="64"/>
      <c r="F82" s="127"/>
      <c r="G82" s="14"/>
      <c r="H82" s="14"/>
      <c r="I82" s="67"/>
      <c r="J82" s="11">
        <f t="shared" si="13"/>
        <v>0</v>
      </c>
      <c r="K82" s="2"/>
      <c r="L82" s="22"/>
      <c r="M82" s="72"/>
      <c r="N82" s="14">
        <f t="shared" si="14"/>
        <v>0</v>
      </c>
      <c r="O82" s="68" t="str">
        <f t="shared" si="15"/>
        <v xml:space="preserve"> </v>
      </c>
      <c r="P82" s="68" t="str">
        <f t="shared" si="16"/>
        <v xml:space="preserve"> </v>
      </c>
      <c r="Q82" s="71" t="str">
        <f t="shared" si="17"/>
        <v xml:space="preserve"> </v>
      </c>
      <c r="R82" s="68" t="str">
        <f t="shared" si="18"/>
        <v xml:space="preserve"> </v>
      </c>
    </row>
    <row r="83" spans="1:18" x14ac:dyDescent="0.25">
      <c r="A83" s="10" t="str">
        <f>IF(COUNTRY_INFO!A83=0," ",COUNTRY_INFO!A83)</f>
        <v>Angola</v>
      </c>
      <c r="B83" s="10" t="str">
        <f>IF(COUNTRY_INFO!B83=0," ",COUNTRY_INFO!B83)</f>
        <v>KWANZA NORTE</v>
      </c>
      <c r="C83" s="10" t="str">
        <f>IF(COUNTRY_INFO!C83=0," ",COUNTRY_INFO!C83)</f>
        <v>GOLUNGO ALTO</v>
      </c>
      <c r="D83" s="11" t="str">
        <f>IF(OR(COUNTRY_INFO!$T$9:$T$1000="T3 (ALB/MBD)",COUNTRY_INFO!$U$9:$U$1000="T3 (ALB/MBD)"), "T3 (ALB/MBD)", " ")</f>
        <v xml:space="preserve"> </v>
      </c>
      <c r="E83" s="64"/>
      <c r="F83" s="127"/>
      <c r="G83" s="14"/>
      <c r="H83" s="14"/>
      <c r="I83" s="67"/>
      <c r="J83" s="11">
        <f t="shared" si="13"/>
        <v>0</v>
      </c>
      <c r="K83" s="2"/>
      <c r="L83" s="22"/>
      <c r="M83" s="72"/>
      <c r="N83" s="14">
        <f t="shared" si="14"/>
        <v>0</v>
      </c>
      <c r="O83" s="68" t="str">
        <f t="shared" si="15"/>
        <v xml:space="preserve"> </v>
      </c>
      <c r="P83" s="68" t="str">
        <f t="shared" si="16"/>
        <v xml:space="preserve"> </v>
      </c>
      <c r="Q83" s="71" t="str">
        <f t="shared" si="17"/>
        <v xml:space="preserve"> </v>
      </c>
      <c r="R83" s="68" t="str">
        <f t="shared" si="18"/>
        <v xml:space="preserve"> </v>
      </c>
    </row>
    <row r="84" spans="1:18" x14ac:dyDescent="0.25">
      <c r="A84" s="10" t="str">
        <f>IF(COUNTRY_INFO!A84=0," ",COUNTRY_INFO!A84)</f>
        <v>Angola</v>
      </c>
      <c r="B84" s="10" t="str">
        <f>IF(COUNTRY_INFO!B84=0," ",COUNTRY_INFO!B84)</f>
        <v>KWANZA NORTE</v>
      </c>
      <c r="C84" s="10" t="str">
        <f>IF(COUNTRY_INFO!C84=0," ",COUNTRY_INFO!C84)</f>
        <v>GONGUEMBO</v>
      </c>
      <c r="D84" s="11" t="str">
        <f>IF(OR(COUNTRY_INFO!$T$9:$T$1000="T3 (ALB/MBD)",COUNTRY_INFO!$U$9:$U$1000="T3 (ALB/MBD)"), "T3 (ALB/MBD)", " ")</f>
        <v xml:space="preserve"> </v>
      </c>
      <c r="E84" s="64"/>
      <c r="F84" s="127"/>
      <c r="G84" s="14"/>
      <c r="H84" s="14"/>
      <c r="I84" s="67"/>
      <c r="J84" s="11">
        <f t="shared" si="13"/>
        <v>0</v>
      </c>
      <c r="K84" s="2"/>
      <c r="L84" s="22"/>
      <c r="M84" s="72"/>
      <c r="N84" s="14">
        <f t="shared" si="14"/>
        <v>0</v>
      </c>
      <c r="O84" s="68" t="str">
        <f t="shared" si="15"/>
        <v xml:space="preserve"> </v>
      </c>
      <c r="P84" s="68" t="str">
        <f t="shared" si="16"/>
        <v xml:space="preserve"> </v>
      </c>
      <c r="Q84" s="71" t="str">
        <f t="shared" si="17"/>
        <v xml:space="preserve"> </v>
      </c>
      <c r="R84" s="68" t="str">
        <f t="shared" si="18"/>
        <v xml:space="preserve"> </v>
      </c>
    </row>
    <row r="85" spans="1:18" x14ac:dyDescent="0.25">
      <c r="A85" s="10" t="str">
        <f>IF(COUNTRY_INFO!A85=0," ",COUNTRY_INFO!A85)</f>
        <v>Angola</v>
      </c>
      <c r="B85" s="10" t="str">
        <f>IF(COUNTRY_INFO!B85=0," ",COUNTRY_INFO!B85)</f>
        <v>KWANZA NORTE</v>
      </c>
      <c r="C85" s="10" t="str">
        <f>IF(COUNTRY_INFO!C85=0," ",COUNTRY_INFO!C85)</f>
        <v>KICULUNGO</v>
      </c>
      <c r="D85" s="11" t="str">
        <f>IF(OR(COUNTRY_INFO!$T$9:$T$1000="T3 (ALB/MBD)",COUNTRY_INFO!$U$9:$U$1000="T3 (ALB/MBD)"), "T3 (ALB/MBD)", " ")</f>
        <v xml:space="preserve"> </v>
      </c>
      <c r="E85" s="64"/>
      <c r="F85" s="127"/>
      <c r="G85" s="14"/>
      <c r="H85" s="14"/>
      <c r="I85" s="67"/>
      <c r="J85" s="11">
        <f t="shared" si="13"/>
        <v>0</v>
      </c>
      <c r="K85" s="2"/>
      <c r="L85" s="22"/>
      <c r="M85" s="72"/>
      <c r="N85" s="14">
        <f t="shared" si="14"/>
        <v>0</v>
      </c>
      <c r="O85" s="68" t="str">
        <f t="shared" si="15"/>
        <v xml:space="preserve"> </v>
      </c>
      <c r="P85" s="68" t="str">
        <f t="shared" si="16"/>
        <v xml:space="preserve"> </v>
      </c>
      <c r="Q85" s="71" t="str">
        <f t="shared" si="17"/>
        <v xml:space="preserve"> </v>
      </c>
      <c r="R85" s="68" t="str">
        <f t="shared" si="18"/>
        <v xml:space="preserve"> </v>
      </c>
    </row>
    <row r="86" spans="1:18" x14ac:dyDescent="0.25">
      <c r="A86" s="10" t="str">
        <f>IF(COUNTRY_INFO!A86=0," ",COUNTRY_INFO!A86)</f>
        <v>Angola</v>
      </c>
      <c r="B86" s="10" t="str">
        <f>IF(COUNTRY_INFO!B86=0," ",COUNTRY_INFO!B86)</f>
        <v>KWANZA NORTE</v>
      </c>
      <c r="C86" s="10" t="str">
        <f>IF(COUNTRY_INFO!C86=0," ",COUNTRY_INFO!C86)</f>
        <v>LUCALA</v>
      </c>
      <c r="D86" s="11" t="str">
        <f>IF(OR(COUNTRY_INFO!$T$9:$T$1000="T3 (ALB/MBD)",COUNTRY_INFO!$U$9:$U$1000="T3 (ALB/MBD)"), "T3 (ALB/MBD)", " ")</f>
        <v xml:space="preserve"> </v>
      </c>
      <c r="E86" s="64"/>
      <c r="F86" s="127"/>
      <c r="G86" s="14"/>
      <c r="H86" s="14"/>
      <c r="I86" s="67"/>
      <c r="J86" s="11">
        <f t="shared" si="13"/>
        <v>0</v>
      </c>
      <c r="K86" s="2"/>
      <c r="L86" s="22"/>
      <c r="M86" s="72"/>
      <c r="N86" s="14">
        <f t="shared" si="14"/>
        <v>0</v>
      </c>
      <c r="O86" s="68" t="str">
        <f t="shared" si="15"/>
        <v xml:space="preserve"> </v>
      </c>
      <c r="P86" s="68" t="str">
        <f t="shared" si="16"/>
        <v xml:space="preserve"> </v>
      </c>
      <c r="Q86" s="71" t="str">
        <f t="shared" si="17"/>
        <v xml:space="preserve"> </v>
      </c>
      <c r="R86" s="68" t="str">
        <f t="shared" si="18"/>
        <v xml:space="preserve"> </v>
      </c>
    </row>
    <row r="87" spans="1:18" x14ac:dyDescent="0.25">
      <c r="A87" s="10" t="str">
        <f>IF(COUNTRY_INFO!A87=0," ",COUNTRY_INFO!A87)</f>
        <v>Angola</v>
      </c>
      <c r="B87" s="10" t="str">
        <f>IF(COUNTRY_INFO!B87=0," ",COUNTRY_INFO!B87)</f>
        <v>KWANZA NORTE</v>
      </c>
      <c r="C87" s="10" t="str">
        <f>IF(COUNTRY_INFO!C87=0," ",COUNTRY_INFO!C87)</f>
        <v>SAMBA CAJU</v>
      </c>
      <c r="D87" s="11" t="str">
        <f>IF(OR(COUNTRY_INFO!$T$9:$T$1000="T3 (ALB/MBD)",COUNTRY_INFO!$U$9:$U$1000="T3 (ALB/MBD)"), "T3 (ALB/MBD)", " ")</f>
        <v xml:space="preserve"> </v>
      </c>
      <c r="E87" s="64"/>
      <c r="F87" s="127"/>
      <c r="G87" s="14"/>
      <c r="H87" s="14"/>
      <c r="I87" s="67"/>
      <c r="J87" s="11">
        <f t="shared" si="13"/>
        <v>0</v>
      </c>
      <c r="K87" s="2"/>
      <c r="L87" s="22"/>
      <c r="M87" s="72"/>
      <c r="N87" s="14">
        <f t="shared" si="14"/>
        <v>0</v>
      </c>
      <c r="O87" s="68" t="str">
        <f t="shared" si="15"/>
        <v xml:space="preserve"> </v>
      </c>
      <c r="P87" s="68" t="str">
        <f t="shared" si="16"/>
        <v xml:space="preserve"> </v>
      </c>
      <c r="Q87" s="71" t="str">
        <f t="shared" si="17"/>
        <v xml:space="preserve"> </v>
      </c>
      <c r="R87" s="68" t="str">
        <f t="shared" si="18"/>
        <v xml:space="preserve"> </v>
      </c>
    </row>
    <row r="88" spans="1:18" x14ac:dyDescent="0.25">
      <c r="A88" s="10" t="str">
        <f>IF(COUNTRY_INFO!A88=0," ",COUNTRY_INFO!A88)</f>
        <v>Angola</v>
      </c>
      <c r="B88" s="10" t="str">
        <f>IF(COUNTRY_INFO!B88=0," ",COUNTRY_INFO!B88)</f>
        <v>KWANZA SUL</v>
      </c>
      <c r="C88" s="10" t="str">
        <f>IF(COUNTRY_INFO!C88=0," ",COUNTRY_INFO!C88)</f>
        <v>AMBOIM</v>
      </c>
      <c r="D88" s="11" t="str">
        <f>IF(OR(COUNTRY_INFO!$T$9:$T$1000="T3 (ALB/MBD)",COUNTRY_INFO!$U$9:$U$1000="T3 (ALB/MBD)"), "T3 (ALB/MBD)", " ")</f>
        <v xml:space="preserve"> </v>
      </c>
      <c r="E88" s="64"/>
      <c r="F88" s="127"/>
      <c r="G88" s="14"/>
      <c r="H88" s="14"/>
      <c r="I88" s="67"/>
      <c r="J88" s="11">
        <f t="shared" si="13"/>
        <v>0</v>
      </c>
      <c r="K88" s="2"/>
      <c r="L88" s="22"/>
      <c r="M88" s="72"/>
      <c r="N88" s="14">
        <f t="shared" si="14"/>
        <v>0</v>
      </c>
      <c r="O88" s="68" t="str">
        <f t="shared" si="15"/>
        <v xml:space="preserve"> </v>
      </c>
      <c r="P88" s="68" t="str">
        <f t="shared" si="16"/>
        <v xml:space="preserve"> </v>
      </c>
      <c r="Q88" s="71" t="str">
        <f t="shared" si="17"/>
        <v xml:space="preserve"> </v>
      </c>
      <c r="R88" s="68" t="str">
        <f t="shared" si="18"/>
        <v xml:space="preserve"> </v>
      </c>
    </row>
    <row r="89" spans="1:18" x14ac:dyDescent="0.25">
      <c r="A89" s="10" t="str">
        <f>IF(COUNTRY_INFO!A89=0," ",COUNTRY_INFO!A89)</f>
        <v>Angola</v>
      </c>
      <c r="B89" s="10" t="str">
        <f>IF(COUNTRY_INFO!B89=0," ",COUNTRY_INFO!B89)</f>
        <v>KWANZA SUL</v>
      </c>
      <c r="C89" s="10" t="str">
        <f>IF(COUNTRY_INFO!C89=0," ",COUNTRY_INFO!C89)</f>
        <v>CASSONGUE</v>
      </c>
      <c r="D89" s="11" t="str">
        <f>IF(OR(COUNTRY_INFO!$T$9:$T$1000="T3 (ALB/MBD)",COUNTRY_INFO!$U$9:$U$1000="T3 (ALB/MBD)"), "T3 (ALB/MBD)", " ")</f>
        <v xml:space="preserve"> </v>
      </c>
      <c r="E89" s="64"/>
      <c r="F89" s="127"/>
      <c r="G89" s="14"/>
      <c r="H89" s="14"/>
      <c r="I89" s="67"/>
      <c r="J89" s="11">
        <f t="shared" si="13"/>
        <v>0</v>
      </c>
      <c r="K89" s="2"/>
      <c r="L89" s="22"/>
      <c r="M89" s="72"/>
      <c r="N89" s="14">
        <f t="shared" si="14"/>
        <v>0</v>
      </c>
      <c r="O89" s="68" t="str">
        <f t="shared" si="15"/>
        <v xml:space="preserve"> </v>
      </c>
      <c r="P89" s="68" t="str">
        <f t="shared" si="16"/>
        <v xml:space="preserve"> </v>
      </c>
      <c r="Q89" s="71" t="str">
        <f t="shared" si="17"/>
        <v xml:space="preserve"> </v>
      </c>
      <c r="R89" s="68" t="str">
        <f t="shared" si="18"/>
        <v xml:space="preserve"> </v>
      </c>
    </row>
    <row r="90" spans="1:18" x14ac:dyDescent="0.25">
      <c r="A90" s="10" t="str">
        <f>IF(COUNTRY_INFO!A90=0," ",COUNTRY_INFO!A90)</f>
        <v>Angola</v>
      </c>
      <c r="B90" s="10" t="str">
        <f>IF(COUNTRY_INFO!B90=0," ",COUNTRY_INFO!B90)</f>
        <v>KWANZA SUL</v>
      </c>
      <c r="C90" s="10" t="str">
        <f>IF(COUNTRY_INFO!C90=0," ",COUNTRY_INFO!C90)</f>
        <v>CELA (Waku Kungo)</v>
      </c>
      <c r="D90" s="11" t="str">
        <f>IF(OR(COUNTRY_INFO!$T$9:$T$1000="T3 (ALB/MBD)",COUNTRY_INFO!$U$9:$U$1000="T3 (ALB/MBD)"), "T3 (ALB/MBD)", " ")</f>
        <v xml:space="preserve"> </v>
      </c>
      <c r="E90" s="64"/>
      <c r="F90" s="127"/>
      <c r="G90" s="14"/>
      <c r="H90" s="14"/>
      <c r="I90" s="67"/>
      <c r="J90" s="11">
        <f t="shared" si="13"/>
        <v>0</v>
      </c>
      <c r="K90" s="2"/>
      <c r="L90" s="22"/>
      <c r="M90" s="72"/>
      <c r="N90" s="14">
        <f t="shared" si="14"/>
        <v>0</v>
      </c>
      <c r="O90" s="68" t="str">
        <f t="shared" si="15"/>
        <v xml:space="preserve"> </v>
      </c>
      <c r="P90" s="68" t="str">
        <f t="shared" si="16"/>
        <v xml:space="preserve"> </v>
      </c>
      <c r="Q90" s="71" t="str">
        <f t="shared" si="17"/>
        <v xml:space="preserve"> </v>
      </c>
      <c r="R90" s="68" t="str">
        <f t="shared" si="18"/>
        <v xml:space="preserve"> </v>
      </c>
    </row>
    <row r="91" spans="1:18" x14ac:dyDescent="0.25">
      <c r="A91" s="10" t="str">
        <f>IF(COUNTRY_INFO!A91=0," ",COUNTRY_INFO!A91)</f>
        <v>Angola</v>
      </c>
      <c r="B91" s="10" t="str">
        <f>IF(COUNTRY_INFO!B91=0," ",COUNTRY_INFO!B91)</f>
        <v>KWANZA SUL</v>
      </c>
      <c r="C91" s="10" t="str">
        <f>IF(COUNTRY_INFO!C91=0," ",COUNTRY_INFO!C91)</f>
        <v xml:space="preserve">CONDA </v>
      </c>
      <c r="D91" s="11" t="str">
        <f>IF(OR(COUNTRY_INFO!$T$9:$T$1000="T3 (ALB/MBD)",COUNTRY_INFO!$U$9:$U$1000="T3 (ALB/MBD)"), "T3 (ALB/MBD)", " ")</f>
        <v xml:space="preserve"> </v>
      </c>
      <c r="E91" s="64"/>
      <c r="F91" s="127"/>
      <c r="G91" s="14"/>
      <c r="H91" s="14"/>
      <c r="I91" s="67"/>
      <c r="J91" s="11">
        <f t="shared" si="13"/>
        <v>0</v>
      </c>
      <c r="K91" s="2"/>
      <c r="L91" s="22"/>
      <c r="M91" s="72"/>
      <c r="N91" s="14">
        <f t="shared" si="14"/>
        <v>0</v>
      </c>
      <c r="O91" s="68" t="str">
        <f t="shared" si="15"/>
        <v xml:space="preserve"> </v>
      </c>
      <c r="P91" s="68" t="str">
        <f t="shared" si="16"/>
        <v xml:space="preserve"> </v>
      </c>
      <c r="Q91" s="71" t="str">
        <f t="shared" si="17"/>
        <v xml:space="preserve"> </v>
      </c>
      <c r="R91" s="68" t="str">
        <f t="shared" si="18"/>
        <v xml:space="preserve"> </v>
      </c>
    </row>
    <row r="92" spans="1:18" x14ac:dyDescent="0.25">
      <c r="A92" s="10" t="str">
        <f>IF(COUNTRY_INFO!A92=0," ",COUNTRY_INFO!A92)</f>
        <v>Angola</v>
      </c>
      <c r="B92" s="10" t="str">
        <f>IF(COUNTRY_INFO!B92=0," ",COUNTRY_INFO!B92)</f>
        <v>KWANZA SUL</v>
      </c>
      <c r="C92" s="10" t="str">
        <f>IF(COUNTRY_INFO!C92=0," ",COUNTRY_INFO!C92)</f>
        <v>EBO</v>
      </c>
      <c r="D92" s="11" t="str">
        <f>IF(OR(COUNTRY_INFO!$T$9:$T$1000="T3 (ALB/MBD)",COUNTRY_INFO!$U$9:$U$1000="T3 (ALB/MBD)"), "T3 (ALB/MBD)", " ")</f>
        <v xml:space="preserve"> </v>
      </c>
      <c r="E92" s="64"/>
      <c r="F92" s="127"/>
      <c r="G92" s="14"/>
      <c r="H92" s="14"/>
      <c r="I92" s="67"/>
      <c r="J92" s="11">
        <f t="shared" si="13"/>
        <v>0</v>
      </c>
      <c r="K92" s="2"/>
      <c r="L92" s="22"/>
      <c r="M92" s="72"/>
      <c r="N92" s="14">
        <f t="shared" si="14"/>
        <v>0</v>
      </c>
      <c r="O92" s="68" t="str">
        <f t="shared" si="15"/>
        <v xml:space="preserve"> </v>
      </c>
      <c r="P92" s="68" t="str">
        <f t="shared" si="16"/>
        <v xml:space="preserve"> </v>
      </c>
      <c r="Q92" s="71" t="str">
        <f t="shared" si="17"/>
        <v xml:space="preserve"> </v>
      </c>
      <c r="R92" s="68" t="str">
        <f t="shared" si="18"/>
        <v xml:space="preserve"> </v>
      </c>
    </row>
    <row r="93" spans="1:18" x14ac:dyDescent="0.25">
      <c r="A93" s="10" t="str">
        <f>IF(COUNTRY_INFO!A93=0," ",COUNTRY_INFO!A93)</f>
        <v>Angola</v>
      </c>
      <c r="B93" s="10" t="str">
        <f>IF(COUNTRY_INFO!B93=0," ",COUNTRY_INFO!B93)</f>
        <v>KWANZA SUL</v>
      </c>
      <c r="C93" s="10" t="str">
        <f>IF(COUNTRY_INFO!C93=0," ",COUNTRY_INFO!C93)</f>
        <v>KIBALA</v>
      </c>
      <c r="D93" s="11" t="str">
        <f>IF(OR(COUNTRY_INFO!$T$9:$T$1000="T3 (ALB/MBD)",COUNTRY_INFO!$U$9:$U$1000="T3 (ALB/MBD)"), "T3 (ALB/MBD)", " ")</f>
        <v xml:space="preserve"> </v>
      </c>
      <c r="E93" s="64"/>
      <c r="F93" s="127"/>
      <c r="G93" s="14"/>
      <c r="H93" s="14"/>
      <c r="I93" s="67"/>
      <c r="J93" s="11">
        <f t="shared" si="13"/>
        <v>0</v>
      </c>
      <c r="K93" s="2"/>
      <c r="L93" s="22"/>
      <c r="M93" s="72"/>
      <c r="N93" s="14">
        <f t="shared" si="14"/>
        <v>0</v>
      </c>
      <c r="O93" s="68" t="str">
        <f t="shared" si="15"/>
        <v xml:space="preserve"> </v>
      </c>
      <c r="P93" s="68" t="str">
        <f t="shared" si="16"/>
        <v xml:space="preserve"> </v>
      </c>
      <c r="Q93" s="71" t="str">
        <f t="shared" si="17"/>
        <v xml:space="preserve"> </v>
      </c>
      <c r="R93" s="68" t="str">
        <f t="shared" si="18"/>
        <v xml:space="preserve"> </v>
      </c>
    </row>
    <row r="94" spans="1:18" x14ac:dyDescent="0.25">
      <c r="A94" s="10" t="str">
        <f>IF(COUNTRY_INFO!A94=0," ",COUNTRY_INFO!A94)</f>
        <v>Angola</v>
      </c>
      <c r="B94" s="10" t="str">
        <f>IF(COUNTRY_INFO!B94=0," ",COUNTRY_INFO!B94)</f>
        <v>KWANZA SUL</v>
      </c>
      <c r="C94" s="10" t="str">
        <f>IF(COUNTRY_INFO!C94=0," ",COUNTRY_INFO!C94)</f>
        <v>KILENDA</v>
      </c>
      <c r="D94" s="11" t="str">
        <f>IF(OR(COUNTRY_INFO!$T$9:$T$1000="T3 (ALB/MBD)",COUNTRY_INFO!$U$9:$U$1000="T3 (ALB/MBD)"), "T3 (ALB/MBD)", " ")</f>
        <v xml:space="preserve"> </v>
      </c>
      <c r="E94" s="64"/>
      <c r="F94" s="127"/>
      <c r="G94" s="14"/>
      <c r="H94" s="14"/>
      <c r="I94" s="67"/>
      <c r="J94" s="11">
        <f t="shared" si="13"/>
        <v>0</v>
      </c>
      <c r="K94" s="2"/>
      <c r="L94" s="22"/>
      <c r="M94" s="72"/>
      <c r="N94" s="14">
        <f t="shared" si="14"/>
        <v>0</v>
      </c>
      <c r="O94" s="68" t="str">
        <f t="shared" si="15"/>
        <v xml:space="preserve"> </v>
      </c>
      <c r="P94" s="68" t="str">
        <f t="shared" si="16"/>
        <v xml:space="preserve"> </v>
      </c>
      <c r="Q94" s="71" t="str">
        <f t="shared" si="17"/>
        <v xml:space="preserve"> </v>
      </c>
      <c r="R94" s="68" t="str">
        <f t="shared" si="18"/>
        <v xml:space="preserve"> </v>
      </c>
    </row>
    <row r="95" spans="1:18" x14ac:dyDescent="0.25">
      <c r="A95" s="10" t="str">
        <f>IF(COUNTRY_INFO!A95=0," ",COUNTRY_INFO!A95)</f>
        <v>Angola</v>
      </c>
      <c r="B95" s="10" t="str">
        <f>IF(COUNTRY_INFO!B95=0," ",COUNTRY_INFO!B95)</f>
        <v>KWANZA SUL</v>
      </c>
      <c r="C95" s="10" t="str">
        <f>IF(COUNTRY_INFO!C95=0," ",COUNTRY_INFO!C95)</f>
        <v>LIBOLO</v>
      </c>
      <c r="D95" s="11" t="str">
        <f>IF(OR(COUNTRY_INFO!$T$9:$T$1000="T3 (ALB/MBD)",COUNTRY_INFO!$U$9:$U$1000="T3 (ALB/MBD)"), "T3 (ALB/MBD)", " ")</f>
        <v xml:space="preserve"> </v>
      </c>
      <c r="E95" s="64"/>
      <c r="F95" s="127"/>
      <c r="G95" s="14"/>
      <c r="H95" s="14"/>
      <c r="I95" s="67"/>
      <c r="J95" s="11">
        <f t="shared" si="13"/>
        <v>0</v>
      </c>
      <c r="K95" s="2"/>
      <c r="L95" s="22"/>
      <c r="M95" s="72"/>
      <c r="N95" s="14">
        <f t="shared" si="14"/>
        <v>0</v>
      </c>
      <c r="O95" s="68" t="str">
        <f t="shared" si="15"/>
        <v xml:space="preserve"> </v>
      </c>
      <c r="P95" s="68" t="str">
        <f t="shared" si="16"/>
        <v xml:space="preserve"> </v>
      </c>
      <c r="Q95" s="71" t="str">
        <f t="shared" si="17"/>
        <v xml:space="preserve"> </v>
      </c>
      <c r="R95" s="68" t="str">
        <f t="shared" si="18"/>
        <v xml:space="preserve"> </v>
      </c>
    </row>
    <row r="96" spans="1:18" x14ac:dyDescent="0.25">
      <c r="A96" s="10" t="str">
        <f>IF(COUNTRY_INFO!A96=0," ",COUNTRY_INFO!A96)</f>
        <v>Angola</v>
      </c>
      <c r="B96" s="10" t="str">
        <f>IF(COUNTRY_INFO!B96=0," ",COUNTRY_INFO!B96)</f>
        <v>KWANZA SUL</v>
      </c>
      <c r="C96" s="10" t="str">
        <f>IF(COUNTRY_INFO!C96=0," ",COUNTRY_INFO!C96)</f>
        <v>MUSSENDE</v>
      </c>
      <c r="D96" s="11" t="str">
        <f>IF(OR(COUNTRY_INFO!$T$9:$T$1000="T3 (ALB/MBD)",COUNTRY_INFO!$U$9:$U$1000="T3 (ALB/MBD)"), "T3 (ALB/MBD)", " ")</f>
        <v xml:space="preserve"> </v>
      </c>
      <c r="E96" s="64"/>
      <c r="F96" s="127"/>
      <c r="G96" s="14"/>
      <c r="H96" s="14"/>
      <c r="I96" s="67"/>
      <c r="J96" s="11">
        <f t="shared" si="13"/>
        <v>0</v>
      </c>
      <c r="K96" s="2"/>
      <c r="L96" s="22"/>
      <c r="M96" s="72"/>
      <c r="N96" s="14">
        <f t="shared" si="14"/>
        <v>0</v>
      </c>
      <c r="O96" s="68" t="str">
        <f t="shared" si="15"/>
        <v xml:space="preserve"> </v>
      </c>
      <c r="P96" s="68" t="str">
        <f t="shared" si="16"/>
        <v xml:space="preserve"> </v>
      </c>
      <c r="Q96" s="71" t="str">
        <f t="shared" si="17"/>
        <v xml:space="preserve"> </v>
      </c>
      <c r="R96" s="68" t="str">
        <f t="shared" si="18"/>
        <v xml:space="preserve"> </v>
      </c>
    </row>
    <row r="97" spans="1:18" x14ac:dyDescent="0.25">
      <c r="A97" s="10" t="str">
        <f>IF(COUNTRY_INFO!A97=0," ",COUNTRY_INFO!A97)</f>
        <v>Angola</v>
      </c>
      <c r="B97" s="10" t="str">
        <f>IF(COUNTRY_INFO!B97=0," ",COUNTRY_INFO!B97)</f>
        <v>KWANZA SUL</v>
      </c>
      <c r="C97" s="10" t="str">
        <f>IF(COUNTRY_INFO!C97=0," ",COUNTRY_INFO!C97)</f>
        <v>PORTO AMBOIM</v>
      </c>
      <c r="D97" s="11" t="str">
        <f>IF(OR(COUNTRY_INFO!$T$9:$T$1000="T3 (ALB/MBD)",COUNTRY_INFO!$U$9:$U$1000="T3 (ALB/MBD)"), "T3 (ALB/MBD)", " ")</f>
        <v xml:space="preserve"> </v>
      </c>
      <c r="E97" s="64"/>
      <c r="F97" s="127"/>
      <c r="G97" s="14"/>
      <c r="H97" s="14"/>
      <c r="I97" s="67"/>
      <c r="J97" s="11">
        <f t="shared" si="13"/>
        <v>0</v>
      </c>
      <c r="K97" s="2"/>
      <c r="L97" s="22"/>
      <c r="M97" s="72"/>
      <c r="N97" s="14">
        <f t="shared" si="14"/>
        <v>0</v>
      </c>
      <c r="O97" s="68" t="str">
        <f t="shared" si="15"/>
        <v xml:space="preserve"> </v>
      </c>
      <c r="P97" s="68" t="str">
        <f t="shared" si="16"/>
        <v xml:space="preserve"> </v>
      </c>
      <c r="Q97" s="71" t="str">
        <f t="shared" si="17"/>
        <v xml:space="preserve"> </v>
      </c>
      <c r="R97" s="68" t="str">
        <f t="shared" si="18"/>
        <v xml:space="preserve"> </v>
      </c>
    </row>
    <row r="98" spans="1:18" x14ac:dyDescent="0.25">
      <c r="A98" s="10" t="str">
        <f>IF(COUNTRY_INFO!A98=0," ",COUNTRY_INFO!A98)</f>
        <v>Angola</v>
      </c>
      <c r="B98" s="10" t="str">
        <f>IF(COUNTRY_INFO!B98=0," ",COUNTRY_INFO!B98)</f>
        <v>KWANZA SUL</v>
      </c>
      <c r="C98" s="10" t="str">
        <f>IF(COUNTRY_INFO!C98=0," ",COUNTRY_INFO!C98)</f>
        <v>SELES</v>
      </c>
      <c r="D98" s="11" t="str">
        <f>IF(OR(COUNTRY_INFO!$T$9:$T$1000="T3 (ALB/MBD)",COUNTRY_INFO!$U$9:$U$1000="T3 (ALB/MBD)"), "T3 (ALB/MBD)", " ")</f>
        <v xml:space="preserve"> </v>
      </c>
      <c r="E98" s="64"/>
      <c r="F98" s="127"/>
      <c r="G98" s="14"/>
      <c r="H98" s="14"/>
      <c r="I98" s="67"/>
      <c r="J98" s="11">
        <f t="shared" si="13"/>
        <v>0</v>
      </c>
      <c r="K98" s="2"/>
      <c r="L98" s="22"/>
      <c r="M98" s="72"/>
      <c r="N98" s="14">
        <f t="shared" si="14"/>
        <v>0</v>
      </c>
      <c r="O98" s="68" t="str">
        <f t="shared" si="15"/>
        <v xml:space="preserve"> </v>
      </c>
      <c r="P98" s="68" t="str">
        <f t="shared" si="16"/>
        <v xml:space="preserve"> </v>
      </c>
      <c r="Q98" s="71" t="str">
        <f t="shared" si="17"/>
        <v xml:space="preserve"> </v>
      </c>
      <c r="R98" s="68" t="str">
        <f t="shared" si="18"/>
        <v xml:space="preserve"> </v>
      </c>
    </row>
    <row r="99" spans="1:18" x14ac:dyDescent="0.25">
      <c r="A99" s="10" t="str">
        <f>IF(COUNTRY_INFO!A99=0," ",COUNTRY_INFO!A99)</f>
        <v>Angola</v>
      </c>
      <c r="B99" s="10" t="str">
        <f>IF(COUNTRY_INFO!B99=0," ",COUNTRY_INFO!B99)</f>
        <v>KWANZA SUL</v>
      </c>
      <c r="C99" s="10" t="str">
        <f>IF(COUNTRY_INFO!C99=0," ",COUNTRY_INFO!C99)</f>
        <v>SUMBE</v>
      </c>
      <c r="D99" s="11" t="str">
        <f>IF(OR(COUNTRY_INFO!$T$9:$T$1000="T3 (ALB/MBD)",COUNTRY_INFO!$U$9:$U$1000="T3 (ALB/MBD)"), "T3 (ALB/MBD)", " ")</f>
        <v xml:space="preserve"> </v>
      </c>
      <c r="E99" s="64"/>
      <c r="F99" s="127"/>
      <c r="G99" s="14"/>
      <c r="H99" s="14"/>
      <c r="I99" s="67"/>
      <c r="J99" s="11">
        <f t="shared" si="13"/>
        <v>0</v>
      </c>
      <c r="K99" s="2"/>
      <c r="L99" s="22"/>
      <c r="M99" s="72"/>
      <c r="N99" s="14">
        <f t="shared" si="14"/>
        <v>0</v>
      </c>
      <c r="O99" s="68" t="str">
        <f t="shared" si="15"/>
        <v xml:space="preserve"> </v>
      </c>
      <c r="P99" s="68" t="str">
        <f t="shared" si="16"/>
        <v xml:space="preserve"> </v>
      </c>
      <c r="Q99" s="71" t="str">
        <f t="shared" si="17"/>
        <v xml:space="preserve"> </v>
      </c>
      <c r="R99" s="68" t="str">
        <f t="shared" si="18"/>
        <v xml:space="preserve"> </v>
      </c>
    </row>
    <row r="100" spans="1:18" x14ac:dyDescent="0.25">
      <c r="A100" s="10" t="str">
        <f>IF(COUNTRY_INFO!A100=0," ",COUNTRY_INFO!A100)</f>
        <v>Angola</v>
      </c>
      <c r="B100" s="10" t="str">
        <f>IF(COUNTRY_INFO!B100=0," ",COUNTRY_INFO!B100)</f>
        <v>LUANDA</v>
      </c>
      <c r="C100" s="10" t="str">
        <f>IF(COUNTRY_INFO!C100=0," ",COUNTRY_INFO!C100)</f>
        <v>BELAS</v>
      </c>
      <c r="D100" s="11" t="str">
        <f>IF(OR(COUNTRY_INFO!$T$9:$T$1000="T3 (ALB/MBD)",COUNTRY_INFO!$U$9:$U$1000="T3 (ALB/MBD)"), "T3 (ALB/MBD)", " ")</f>
        <v xml:space="preserve"> </v>
      </c>
      <c r="E100" s="64"/>
      <c r="F100" s="127"/>
      <c r="G100" s="14"/>
      <c r="H100" s="14"/>
      <c r="I100" s="67"/>
      <c r="J100" s="11">
        <f t="shared" si="13"/>
        <v>0</v>
      </c>
      <c r="K100" s="2"/>
      <c r="L100" s="22"/>
      <c r="M100" s="72"/>
      <c r="N100" s="14">
        <f t="shared" si="14"/>
        <v>0</v>
      </c>
      <c r="O100" s="68" t="str">
        <f t="shared" si="15"/>
        <v xml:space="preserve"> </v>
      </c>
      <c r="P100" s="68" t="str">
        <f t="shared" si="16"/>
        <v xml:space="preserve"> </v>
      </c>
      <c r="Q100" s="71" t="str">
        <f t="shared" si="17"/>
        <v xml:space="preserve"> </v>
      </c>
      <c r="R100" s="68" t="str">
        <f t="shared" si="18"/>
        <v xml:space="preserve"> </v>
      </c>
    </row>
    <row r="101" spans="1:18" x14ac:dyDescent="0.25">
      <c r="A101" s="10" t="str">
        <f>IF(COUNTRY_INFO!A101=0," ",COUNTRY_INFO!A101)</f>
        <v>Angola</v>
      </c>
      <c r="B101" s="10" t="str">
        <f>IF(COUNTRY_INFO!B101=0," ",COUNTRY_INFO!B101)</f>
        <v>LUANDA</v>
      </c>
      <c r="C101" s="10" t="str">
        <f>IF(COUNTRY_INFO!C101=0," ",COUNTRY_INFO!C101)</f>
        <v>CACUACO</v>
      </c>
      <c r="D101" s="11" t="str">
        <f>IF(OR(COUNTRY_INFO!$T$9:$T$1000="T3 (ALB/MBD)",COUNTRY_INFO!$U$9:$U$1000="T3 (ALB/MBD)"), "T3 (ALB/MBD)", " ")</f>
        <v xml:space="preserve"> </v>
      </c>
      <c r="E101" s="64"/>
      <c r="F101" s="127"/>
      <c r="G101" s="14"/>
      <c r="H101" s="14"/>
      <c r="I101" s="67"/>
      <c r="J101" s="11">
        <f t="shared" si="13"/>
        <v>0</v>
      </c>
      <c r="K101" s="2"/>
      <c r="L101" s="22"/>
      <c r="M101" s="72"/>
      <c r="N101" s="14">
        <f t="shared" si="14"/>
        <v>0</v>
      </c>
      <c r="O101" s="68" t="str">
        <f t="shared" si="15"/>
        <v xml:space="preserve"> </v>
      </c>
      <c r="P101" s="68" t="str">
        <f t="shared" si="16"/>
        <v xml:space="preserve"> </v>
      </c>
      <c r="Q101" s="71" t="str">
        <f t="shared" si="17"/>
        <v xml:space="preserve"> </v>
      </c>
      <c r="R101" s="68" t="str">
        <f t="shared" si="18"/>
        <v xml:space="preserve"> </v>
      </c>
    </row>
    <row r="102" spans="1:18" x14ac:dyDescent="0.25">
      <c r="A102" s="10" t="str">
        <f>IF(COUNTRY_INFO!A102=0," ",COUNTRY_INFO!A102)</f>
        <v>Angola</v>
      </c>
      <c r="B102" s="10" t="str">
        <f>IF(COUNTRY_INFO!B102=0," ",COUNTRY_INFO!B102)</f>
        <v>LUANDA</v>
      </c>
      <c r="C102" s="10" t="str">
        <f>IF(COUNTRY_INFO!C102=0," ",COUNTRY_INFO!C102)</f>
        <v>CAZENGA</v>
      </c>
      <c r="D102" s="11" t="str">
        <f>IF(OR(COUNTRY_INFO!$T$9:$T$1000="T3 (ALB/MBD)",COUNTRY_INFO!$U$9:$U$1000="T3 (ALB/MBD)"), "T3 (ALB/MBD)", " ")</f>
        <v xml:space="preserve"> </v>
      </c>
      <c r="E102" s="64"/>
      <c r="F102" s="127"/>
      <c r="G102" s="14"/>
      <c r="H102" s="14"/>
      <c r="I102" s="67"/>
      <c r="J102" s="11">
        <f t="shared" si="13"/>
        <v>0</v>
      </c>
      <c r="K102" s="2"/>
      <c r="L102" s="22"/>
      <c r="M102" s="72"/>
      <c r="N102" s="14">
        <f t="shared" si="14"/>
        <v>0</v>
      </c>
      <c r="O102" s="68" t="str">
        <f t="shared" si="15"/>
        <v xml:space="preserve"> </v>
      </c>
      <c r="P102" s="68" t="str">
        <f t="shared" si="16"/>
        <v xml:space="preserve"> </v>
      </c>
      <c r="Q102" s="71" t="str">
        <f t="shared" si="17"/>
        <v xml:space="preserve"> </v>
      </c>
      <c r="R102" s="68" t="str">
        <f t="shared" si="18"/>
        <v xml:space="preserve"> </v>
      </c>
    </row>
    <row r="103" spans="1:18" x14ac:dyDescent="0.25">
      <c r="A103" s="10" t="str">
        <f>IF(COUNTRY_INFO!A103=0," ",COUNTRY_INFO!A103)</f>
        <v>Angola</v>
      </c>
      <c r="B103" s="10" t="str">
        <f>IF(COUNTRY_INFO!B103=0," ",COUNTRY_INFO!B103)</f>
        <v>LUANDA</v>
      </c>
      <c r="C103" s="10" t="str">
        <f>IF(COUNTRY_INFO!C103=0," ",COUNTRY_INFO!C103)</f>
        <v>ICOLO E BENGO</v>
      </c>
      <c r="D103" s="11" t="str">
        <f>IF(OR(COUNTRY_INFO!$T$9:$T$1000="T3 (ALB/MBD)",COUNTRY_INFO!$U$9:$U$1000="T3 (ALB/MBD)"), "T3 (ALB/MBD)", " ")</f>
        <v xml:space="preserve"> </v>
      </c>
      <c r="E103" s="64"/>
      <c r="F103" s="127"/>
      <c r="G103" s="14"/>
      <c r="H103" s="14"/>
      <c r="I103" s="67"/>
      <c r="J103" s="11">
        <f t="shared" si="13"/>
        <v>0</v>
      </c>
      <c r="K103" s="2"/>
      <c r="L103" s="22"/>
      <c r="M103" s="72"/>
      <c r="N103" s="14">
        <f t="shared" si="14"/>
        <v>0</v>
      </c>
      <c r="O103" s="68" t="str">
        <f t="shared" si="15"/>
        <v xml:space="preserve"> </v>
      </c>
      <c r="P103" s="68" t="str">
        <f t="shared" si="16"/>
        <v xml:space="preserve"> </v>
      </c>
      <c r="Q103" s="71" t="str">
        <f t="shared" si="17"/>
        <v xml:space="preserve"> </v>
      </c>
      <c r="R103" s="68" t="str">
        <f t="shared" si="18"/>
        <v xml:space="preserve"> </v>
      </c>
    </row>
    <row r="104" spans="1:18" x14ac:dyDescent="0.25">
      <c r="A104" s="10" t="str">
        <f>IF(COUNTRY_INFO!A104=0," ",COUNTRY_INFO!A104)</f>
        <v>Angola</v>
      </c>
      <c r="B104" s="10" t="str">
        <f>IF(COUNTRY_INFO!B104=0," ",COUNTRY_INFO!B104)</f>
        <v>LUANDA</v>
      </c>
      <c r="C104" s="10" t="str">
        <f>IF(COUNTRY_INFO!C104=0," ",COUNTRY_INFO!C104)</f>
        <v>LUANDA</v>
      </c>
      <c r="D104" s="11" t="str">
        <f>IF(OR(COUNTRY_INFO!$T$9:$T$1000="T3 (ALB/MBD)",COUNTRY_INFO!$U$9:$U$1000="T3 (ALB/MBD)"), "T3 (ALB/MBD)", " ")</f>
        <v xml:space="preserve"> </v>
      </c>
      <c r="E104" s="64"/>
      <c r="F104" s="127"/>
      <c r="G104" s="14"/>
      <c r="H104" s="14"/>
      <c r="I104" s="67"/>
      <c r="J104" s="11">
        <f t="shared" si="13"/>
        <v>0</v>
      </c>
      <c r="K104" s="2"/>
      <c r="L104" s="22"/>
      <c r="M104" s="72"/>
      <c r="N104" s="14">
        <f t="shared" si="14"/>
        <v>0</v>
      </c>
      <c r="O104" s="68" t="str">
        <f t="shared" si="15"/>
        <v xml:space="preserve"> </v>
      </c>
      <c r="P104" s="68" t="str">
        <f t="shared" si="16"/>
        <v xml:space="preserve"> </v>
      </c>
      <c r="Q104" s="71" t="str">
        <f t="shared" si="17"/>
        <v xml:space="preserve"> </v>
      </c>
      <c r="R104" s="68" t="str">
        <f t="shared" si="18"/>
        <v xml:space="preserve"> </v>
      </c>
    </row>
    <row r="105" spans="1:18" x14ac:dyDescent="0.25">
      <c r="A105" s="10" t="str">
        <f>IF(COUNTRY_INFO!A105=0," ",COUNTRY_INFO!A105)</f>
        <v>Angola</v>
      </c>
      <c r="B105" s="10" t="str">
        <f>IF(COUNTRY_INFO!B105=0," ",COUNTRY_INFO!B105)</f>
        <v>LUANDA</v>
      </c>
      <c r="C105" s="10" t="str">
        <f>IF(COUNTRY_INFO!C105=0," ",COUNTRY_INFO!C105)</f>
        <v>QUISSAMA</v>
      </c>
      <c r="D105" s="11" t="str">
        <f>IF(OR(COUNTRY_INFO!$T$9:$T$1000="T3 (ALB/MBD)",COUNTRY_INFO!$U$9:$U$1000="T3 (ALB/MBD)"), "T3 (ALB/MBD)", " ")</f>
        <v xml:space="preserve"> </v>
      </c>
      <c r="E105" s="64"/>
      <c r="F105" s="127"/>
      <c r="G105" s="14"/>
      <c r="H105" s="14"/>
      <c r="I105" s="67"/>
      <c r="J105" s="11">
        <f t="shared" ref="J105:J136" si="19">SUM(G105:I105)</f>
        <v>0</v>
      </c>
      <c r="K105" s="2"/>
      <c r="L105" s="22"/>
      <c r="M105" s="72"/>
      <c r="N105" s="14">
        <f t="shared" ref="N105:N136" si="20">SUM(K105:M105)</f>
        <v>0</v>
      </c>
      <c r="O105" s="68" t="str">
        <f t="shared" ref="O105:O136" si="21">IF(G105&lt;&gt;0, IF(K105/G105*100=0, "-", K105/G105*100), " ")</f>
        <v xml:space="preserve"> </v>
      </c>
      <c r="P105" s="68" t="str">
        <f t="shared" ref="P105:P136" si="22">IF(H105&lt;&gt;0, IF(L105/H105*100=0, "-", L105/H105*100), " ")</f>
        <v xml:space="preserve"> </v>
      </c>
      <c r="Q105" s="71" t="str">
        <f t="shared" ref="Q105:Q136" si="23">IF(I105&lt;&gt;0, IF(M105/I105*100=0, "-", M105/I105*100), " ")</f>
        <v xml:space="preserve"> </v>
      </c>
      <c r="R105" s="68" t="str">
        <f t="shared" ref="R105:R136" si="24">IF(J105&lt;&gt;0, IF(N105/J105*100=0, "-", N105/J105*100), " ")</f>
        <v xml:space="preserve"> </v>
      </c>
    </row>
    <row r="106" spans="1:18" x14ac:dyDescent="0.25">
      <c r="A106" s="10" t="str">
        <f>IF(COUNTRY_INFO!A106=0," ",COUNTRY_INFO!A106)</f>
        <v>Angola</v>
      </c>
      <c r="B106" s="10" t="str">
        <f>IF(COUNTRY_INFO!B106=0," ",COUNTRY_INFO!B106)</f>
        <v>LUANDA</v>
      </c>
      <c r="C106" s="10" t="str">
        <f>IF(COUNTRY_INFO!C106=0," ",COUNTRY_INFO!C106)</f>
        <v>VIANA</v>
      </c>
      <c r="D106" s="11" t="str">
        <f>IF(OR(COUNTRY_INFO!$T$9:$T$1000="T3 (ALB/MBD)",COUNTRY_INFO!$U$9:$U$1000="T3 (ALB/MBD)"), "T3 (ALB/MBD)", " ")</f>
        <v xml:space="preserve"> </v>
      </c>
      <c r="E106" s="64"/>
      <c r="F106" s="127"/>
      <c r="G106" s="14"/>
      <c r="H106" s="14"/>
      <c r="I106" s="67"/>
      <c r="J106" s="11">
        <f t="shared" si="19"/>
        <v>0</v>
      </c>
      <c r="K106" s="2"/>
      <c r="L106" s="22"/>
      <c r="M106" s="72"/>
      <c r="N106" s="14">
        <f t="shared" si="20"/>
        <v>0</v>
      </c>
      <c r="O106" s="68" t="str">
        <f t="shared" si="21"/>
        <v xml:space="preserve"> </v>
      </c>
      <c r="P106" s="68" t="str">
        <f t="shared" si="22"/>
        <v xml:space="preserve"> </v>
      </c>
      <c r="Q106" s="71" t="str">
        <f t="shared" si="23"/>
        <v xml:space="preserve"> </v>
      </c>
      <c r="R106" s="68" t="str">
        <f t="shared" si="24"/>
        <v xml:space="preserve"> </v>
      </c>
    </row>
    <row r="107" spans="1:18" x14ac:dyDescent="0.25">
      <c r="A107" s="10" t="str">
        <f>IF(COUNTRY_INFO!A107=0," ",COUNTRY_INFO!A107)</f>
        <v>Angola</v>
      </c>
      <c r="B107" s="10" t="str">
        <f>IF(COUNTRY_INFO!B107=0," ",COUNTRY_INFO!B107)</f>
        <v>LUNDA NORTE</v>
      </c>
      <c r="C107" s="10" t="str">
        <f>IF(COUNTRY_INFO!C107=0," ",COUNTRY_INFO!C107)</f>
        <v>CAMBULO</v>
      </c>
      <c r="D107" s="11" t="str">
        <f>IF(OR(COUNTRY_INFO!$T$9:$T$1000="T3 (ALB/MBD)",COUNTRY_INFO!$U$9:$U$1000="T3 (ALB/MBD)"), "T3 (ALB/MBD)", " ")</f>
        <v xml:space="preserve"> </v>
      </c>
      <c r="E107" s="64"/>
      <c r="F107" s="127"/>
      <c r="G107" s="14"/>
      <c r="H107" s="14"/>
      <c r="I107" s="67"/>
      <c r="J107" s="11">
        <f t="shared" si="19"/>
        <v>0</v>
      </c>
      <c r="K107" s="2"/>
      <c r="L107" s="22"/>
      <c r="M107" s="72"/>
      <c r="N107" s="14">
        <f t="shared" si="20"/>
        <v>0</v>
      </c>
      <c r="O107" s="68" t="str">
        <f t="shared" si="21"/>
        <v xml:space="preserve"> </v>
      </c>
      <c r="P107" s="68" t="str">
        <f t="shared" si="22"/>
        <v xml:space="preserve"> </v>
      </c>
      <c r="Q107" s="71" t="str">
        <f t="shared" si="23"/>
        <v xml:space="preserve"> </v>
      </c>
      <c r="R107" s="68" t="str">
        <f t="shared" si="24"/>
        <v xml:space="preserve"> </v>
      </c>
    </row>
    <row r="108" spans="1:18" x14ac:dyDescent="0.25">
      <c r="A108" s="10" t="str">
        <f>IF(COUNTRY_INFO!A108=0," ",COUNTRY_INFO!A108)</f>
        <v>Angola</v>
      </c>
      <c r="B108" s="10" t="str">
        <f>IF(COUNTRY_INFO!B108=0," ",COUNTRY_INFO!B108)</f>
        <v>LUNDA NORTE</v>
      </c>
      <c r="C108" s="10" t="str">
        <f>IF(COUNTRY_INFO!C108=0," ",COUNTRY_INFO!C108)</f>
        <v>CAPENDA CAMULEMBA</v>
      </c>
      <c r="D108" s="11" t="str">
        <f>IF(OR(COUNTRY_INFO!$T$9:$T$1000="T3 (ALB/MBD)",COUNTRY_INFO!$U$9:$U$1000="T3 (ALB/MBD)"), "T3 (ALB/MBD)", " ")</f>
        <v xml:space="preserve"> </v>
      </c>
      <c r="E108" s="64"/>
      <c r="F108" s="127"/>
      <c r="G108" s="14"/>
      <c r="H108" s="14"/>
      <c r="I108" s="67"/>
      <c r="J108" s="11">
        <f t="shared" si="19"/>
        <v>0</v>
      </c>
      <c r="K108" s="2"/>
      <c r="L108" s="22"/>
      <c r="M108" s="72"/>
      <c r="N108" s="14">
        <f t="shared" si="20"/>
        <v>0</v>
      </c>
      <c r="O108" s="68" t="str">
        <f t="shared" si="21"/>
        <v xml:space="preserve"> </v>
      </c>
      <c r="P108" s="68" t="str">
        <f t="shared" si="22"/>
        <v xml:space="preserve"> </v>
      </c>
      <c r="Q108" s="71" t="str">
        <f t="shared" si="23"/>
        <v xml:space="preserve"> </v>
      </c>
      <c r="R108" s="68" t="str">
        <f t="shared" si="24"/>
        <v xml:space="preserve"> </v>
      </c>
    </row>
    <row r="109" spans="1:18" x14ac:dyDescent="0.25">
      <c r="A109" s="10" t="str">
        <f>IF(COUNTRY_INFO!A109=0," ",COUNTRY_INFO!A109)</f>
        <v>Angola</v>
      </c>
      <c r="B109" s="10" t="str">
        <f>IF(COUNTRY_INFO!B109=0," ",COUNTRY_INFO!B109)</f>
        <v>LUNDA NORTE</v>
      </c>
      <c r="C109" s="10" t="str">
        <f>IF(COUNTRY_INFO!C109=0," ",COUNTRY_INFO!C109)</f>
        <v>CAUNGULA</v>
      </c>
      <c r="D109" s="11" t="str">
        <f>IF(OR(COUNTRY_INFO!$T$9:$T$1000="T3 (ALB/MBD)",COUNTRY_INFO!$U$9:$U$1000="T3 (ALB/MBD)"), "T3 (ALB/MBD)", " ")</f>
        <v xml:space="preserve"> </v>
      </c>
      <c r="E109" s="64"/>
      <c r="F109" s="127"/>
      <c r="G109" s="14"/>
      <c r="H109" s="14"/>
      <c r="I109" s="67"/>
      <c r="J109" s="11">
        <f t="shared" si="19"/>
        <v>0</v>
      </c>
      <c r="K109" s="2"/>
      <c r="L109" s="22"/>
      <c r="M109" s="72"/>
      <c r="N109" s="14">
        <f t="shared" si="20"/>
        <v>0</v>
      </c>
      <c r="O109" s="68" t="str">
        <f t="shared" si="21"/>
        <v xml:space="preserve"> </v>
      </c>
      <c r="P109" s="68" t="str">
        <f t="shared" si="22"/>
        <v xml:space="preserve"> </v>
      </c>
      <c r="Q109" s="71" t="str">
        <f t="shared" si="23"/>
        <v xml:space="preserve"> </v>
      </c>
      <c r="R109" s="68" t="str">
        <f t="shared" si="24"/>
        <v xml:space="preserve"> </v>
      </c>
    </row>
    <row r="110" spans="1:18" x14ac:dyDescent="0.25">
      <c r="A110" s="10" t="str">
        <f>IF(COUNTRY_INFO!A110=0," ",COUNTRY_INFO!A110)</f>
        <v>Angola</v>
      </c>
      <c r="B110" s="10" t="str">
        <f>IF(COUNTRY_INFO!B110=0," ",COUNTRY_INFO!B110)</f>
        <v>LUNDA NORTE</v>
      </c>
      <c r="C110" s="10" t="str">
        <f>IF(COUNTRY_INFO!C110=0," ",COUNTRY_INFO!C110)</f>
        <v>CHITATO</v>
      </c>
      <c r="D110" s="11" t="str">
        <f>IF(OR(COUNTRY_INFO!$T$9:$T$1000="T3 (ALB/MBD)",COUNTRY_INFO!$U$9:$U$1000="T3 (ALB/MBD)"), "T3 (ALB/MBD)", " ")</f>
        <v xml:space="preserve"> </v>
      </c>
      <c r="E110" s="64"/>
      <c r="F110" s="127"/>
      <c r="G110" s="14"/>
      <c r="H110" s="14"/>
      <c r="I110" s="67"/>
      <c r="J110" s="11">
        <f t="shared" si="19"/>
        <v>0</v>
      </c>
      <c r="K110" s="2"/>
      <c r="L110" s="22"/>
      <c r="M110" s="72"/>
      <c r="N110" s="14">
        <f t="shared" si="20"/>
        <v>0</v>
      </c>
      <c r="O110" s="68" t="str">
        <f t="shared" si="21"/>
        <v xml:space="preserve"> </v>
      </c>
      <c r="P110" s="68" t="str">
        <f t="shared" si="22"/>
        <v xml:space="preserve"> </v>
      </c>
      <c r="Q110" s="71" t="str">
        <f t="shared" si="23"/>
        <v xml:space="preserve"> </v>
      </c>
      <c r="R110" s="68" t="str">
        <f t="shared" si="24"/>
        <v xml:space="preserve"> </v>
      </c>
    </row>
    <row r="111" spans="1:18" x14ac:dyDescent="0.25">
      <c r="A111" s="10" t="str">
        <f>IF(COUNTRY_INFO!A111=0," ",COUNTRY_INFO!A111)</f>
        <v>Angola</v>
      </c>
      <c r="B111" s="10" t="str">
        <f>IF(COUNTRY_INFO!B111=0," ",COUNTRY_INFO!B111)</f>
        <v>LUNDA NORTE</v>
      </c>
      <c r="C111" s="10" t="str">
        <f>IF(COUNTRY_INFO!C111=0," ",COUNTRY_INFO!C111)</f>
        <v>CUANGO</v>
      </c>
      <c r="D111" s="11" t="str">
        <f>IF(OR(COUNTRY_INFO!$T$9:$T$1000="T3 (ALB/MBD)",COUNTRY_INFO!$U$9:$U$1000="T3 (ALB/MBD)"), "T3 (ALB/MBD)", " ")</f>
        <v xml:space="preserve"> </v>
      </c>
      <c r="E111" s="64"/>
      <c r="F111" s="127"/>
      <c r="G111" s="14"/>
      <c r="H111" s="14"/>
      <c r="I111" s="67"/>
      <c r="J111" s="11">
        <f t="shared" si="19"/>
        <v>0</v>
      </c>
      <c r="K111" s="2"/>
      <c r="L111" s="22"/>
      <c r="M111" s="72"/>
      <c r="N111" s="14">
        <f t="shared" si="20"/>
        <v>0</v>
      </c>
      <c r="O111" s="68" t="str">
        <f t="shared" si="21"/>
        <v xml:space="preserve"> </v>
      </c>
      <c r="P111" s="68" t="str">
        <f t="shared" si="22"/>
        <v xml:space="preserve"> </v>
      </c>
      <c r="Q111" s="71" t="str">
        <f t="shared" si="23"/>
        <v xml:space="preserve"> </v>
      </c>
      <c r="R111" s="68" t="str">
        <f t="shared" si="24"/>
        <v xml:space="preserve"> </v>
      </c>
    </row>
    <row r="112" spans="1:18" x14ac:dyDescent="0.25">
      <c r="A112" s="10" t="str">
        <f>IF(COUNTRY_INFO!A112=0," ",COUNTRY_INFO!A112)</f>
        <v>Angola</v>
      </c>
      <c r="B112" s="10" t="str">
        <f>IF(COUNTRY_INFO!B112=0," ",COUNTRY_INFO!B112)</f>
        <v>LUNDA NORTE</v>
      </c>
      <c r="C112" s="10" t="str">
        <f>IF(COUNTRY_INFO!C112=0," ",COUNTRY_INFO!C112)</f>
        <v>CUILO</v>
      </c>
      <c r="D112" s="11" t="str">
        <f>IF(OR(COUNTRY_INFO!$T$9:$T$1000="T3 (ALB/MBD)",COUNTRY_INFO!$U$9:$U$1000="T3 (ALB/MBD)"), "T3 (ALB/MBD)", " ")</f>
        <v xml:space="preserve"> </v>
      </c>
      <c r="E112" s="64"/>
      <c r="F112" s="127"/>
      <c r="G112" s="14"/>
      <c r="H112" s="14"/>
      <c r="I112" s="67"/>
      <c r="J112" s="11">
        <f t="shared" si="19"/>
        <v>0</v>
      </c>
      <c r="K112" s="2"/>
      <c r="L112" s="22"/>
      <c r="M112" s="72"/>
      <c r="N112" s="14">
        <f t="shared" si="20"/>
        <v>0</v>
      </c>
      <c r="O112" s="68" t="str">
        <f t="shared" si="21"/>
        <v xml:space="preserve"> </v>
      </c>
      <c r="P112" s="68" t="str">
        <f t="shared" si="22"/>
        <v xml:space="preserve"> </v>
      </c>
      <c r="Q112" s="71" t="str">
        <f t="shared" si="23"/>
        <v xml:space="preserve"> </v>
      </c>
      <c r="R112" s="68" t="str">
        <f t="shared" si="24"/>
        <v xml:space="preserve"> </v>
      </c>
    </row>
    <row r="113" spans="1:18" x14ac:dyDescent="0.25">
      <c r="A113" s="10" t="str">
        <f>IF(COUNTRY_INFO!A113=0," ",COUNTRY_INFO!A113)</f>
        <v>Angola</v>
      </c>
      <c r="B113" s="10" t="str">
        <f>IF(COUNTRY_INFO!B113=0," ",COUNTRY_INFO!B113)</f>
        <v>LUNDA NORTE</v>
      </c>
      <c r="C113" s="10" t="str">
        <f>IF(COUNTRY_INFO!C113=0," ",COUNTRY_INFO!C113)</f>
        <v>LUBALO</v>
      </c>
      <c r="D113" s="11" t="str">
        <f>IF(OR(COUNTRY_INFO!$T$9:$T$1000="T3 (ALB/MBD)",COUNTRY_INFO!$U$9:$U$1000="T3 (ALB/MBD)"), "T3 (ALB/MBD)", " ")</f>
        <v xml:space="preserve"> </v>
      </c>
      <c r="E113" s="64"/>
      <c r="F113" s="127"/>
      <c r="G113" s="14"/>
      <c r="H113" s="14"/>
      <c r="I113" s="67"/>
      <c r="J113" s="11">
        <f t="shared" si="19"/>
        <v>0</v>
      </c>
      <c r="K113" s="2"/>
      <c r="L113" s="22"/>
      <c r="M113" s="72"/>
      <c r="N113" s="14">
        <f t="shared" si="20"/>
        <v>0</v>
      </c>
      <c r="O113" s="68" t="str">
        <f t="shared" si="21"/>
        <v xml:space="preserve"> </v>
      </c>
      <c r="P113" s="68" t="str">
        <f t="shared" si="22"/>
        <v xml:space="preserve"> </v>
      </c>
      <c r="Q113" s="71" t="str">
        <f t="shared" si="23"/>
        <v xml:space="preserve"> </v>
      </c>
      <c r="R113" s="68" t="str">
        <f t="shared" si="24"/>
        <v xml:space="preserve"> </v>
      </c>
    </row>
    <row r="114" spans="1:18" x14ac:dyDescent="0.25">
      <c r="A114" s="10" t="str">
        <f>IF(COUNTRY_INFO!A114=0," ",COUNTRY_INFO!A114)</f>
        <v>Angola</v>
      </c>
      <c r="B114" s="10" t="str">
        <f>IF(COUNTRY_INFO!B114=0," ",COUNTRY_INFO!B114)</f>
        <v>LUNDA NORTE</v>
      </c>
      <c r="C114" s="10" t="str">
        <f>IF(COUNTRY_INFO!C114=0," ",COUNTRY_INFO!C114)</f>
        <v>LUCAPA</v>
      </c>
      <c r="D114" s="11" t="str">
        <f>IF(OR(COUNTRY_INFO!$T$9:$T$1000="T3 (ALB/MBD)",COUNTRY_INFO!$U$9:$U$1000="T3 (ALB/MBD)"), "T3 (ALB/MBD)", " ")</f>
        <v xml:space="preserve"> </v>
      </c>
      <c r="E114" s="64"/>
      <c r="F114" s="127"/>
      <c r="G114" s="14"/>
      <c r="H114" s="14"/>
      <c r="I114" s="67"/>
      <c r="J114" s="11">
        <f t="shared" si="19"/>
        <v>0</v>
      </c>
      <c r="K114" s="2"/>
      <c r="L114" s="22"/>
      <c r="M114" s="72"/>
      <c r="N114" s="14">
        <f t="shared" si="20"/>
        <v>0</v>
      </c>
      <c r="O114" s="68" t="str">
        <f t="shared" si="21"/>
        <v xml:space="preserve"> </v>
      </c>
      <c r="P114" s="68" t="str">
        <f t="shared" si="22"/>
        <v xml:space="preserve"> </v>
      </c>
      <c r="Q114" s="71" t="str">
        <f t="shared" si="23"/>
        <v xml:space="preserve"> </v>
      </c>
      <c r="R114" s="68" t="str">
        <f t="shared" si="24"/>
        <v xml:space="preserve"> </v>
      </c>
    </row>
    <row r="115" spans="1:18" x14ac:dyDescent="0.25">
      <c r="A115" s="10" t="str">
        <f>IF(COUNTRY_INFO!A115=0," ",COUNTRY_INFO!A115)</f>
        <v>Angola</v>
      </c>
      <c r="B115" s="10" t="str">
        <f>IF(COUNTRY_INFO!B115=0," ",COUNTRY_INFO!B115)</f>
        <v>LUNDA NORTE</v>
      </c>
      <c r="C115" s="10" t="str">
        <f>IF(COUNTRY_INFO!C115=0," ",COUNTRY_INFO!C115)</f>
        <v>XA MUTEBA</v>
      </c>
      <c r="D115" s="11" t="str">
        <f>IF(OR(COUNTRY_INFO!$T$9:$T$1000="T3 (ALB/MBD)",COUNTRY_INFO!$U$9:$U$1000="T3 (ALB/MBD)"), "T3 (ALB/MBD)", " ")</f>
        <v xml:space="preserve"> </v>
      </c>
      <c r="E115" s="64"/>
      <c r="F115" s="127"/>
      <c r="G115" s="14"/>
      <c r="H115" s="14"/>
      <c r="I115" s="67"/>
      <c r="J115" s="11">
        <f t="shared" si="19"/>
        <v>0</v>
      </c>
      <c r="K115" s="2"/>
      <c r="L115" s="22"/>
      <c r="M115" s="72"/>
      <c r="N115" s="14">
        <f t="shared" si="20"/>
        <v>0</v>
      </c>
      <c r="O115" s="68" t="str">
        <f t="shared" si="21"/>
        <v xml:space="preserve"> </v>
      </c>
      <c r="P115" s="68" t="str">
        <f t="shared" si="22"/>
        <v xml:space="preserve"> </v>
      </c>
      <c r="Q115" s="71" t="str">
        <f t="shared" si="23"/>
        <v xml:space="preserve"> </v>
      </c>
      <c r="R115" s="68" t="str">
        <f t="shared" si="24"/>
        <v xml:space="preserve"> </v>
      </c>
    </row>
    <row r="116" spans="1:18" x14ac:dyDescent="0.25">
      <c r="A116" s="10" t="str">
        <f>IF(COUNTRY_INFO!A116=0," ",COUNTRY_INFO!A116)</f>
        <v>Angola</v>
      </c>
      <c r="B116" s="10" t="str">
        <f>IF(COUNTRY_INFO!B116=0," ",COUNTRY_INFO!B116)</f>
        <v>LUNDA SUL</v>
      </c>
      <c r="C116" s="10" t="str">
        <f>IF(COUNTRY_INFO!C116=0," ",COUNTRY_INFO!C116)</f>
        <v>CACOLO</v>
      </c>
      <c r="D116" s="11" t="str">
        <f>IF(OR(COUNTRY_INFO!$T$9:$T$1000="T3 (ALB/MBD)",COUNTRY_INFO!$U$9:$U$1000="T3 (ALB/MBD)"), "T3 (ALB/MBD)", " ")</f>
        <v xml:space="preserve"> </v>
      </c>
      <c r="E116" s="64"/>
      <c r="F116" s="127"/>
      <c r="G116" s="14"/>
      <c r="H116" s="14"/>
      <c r="I116" s="67"/>
      <c r="J116" s="11">
        <f t="shared" si="19"/>
        <v>0</v>
      </c>
      <c r="K116" s="2"/>
      <c r="L116" s="22"/>
      <c r="M116" s="72"/>
      <c r="N116" s="14">
        <f t="shared" si="20"/>
        <v>0</v>
      </c>
      <c r="O116" s="68" t="str">
        <f t="shared" si="21"/>
        <v xml:space="preserve"> </v>
      </c>
      <c r="P116" s="68" t="str">
        <f t="shared" si="22"/>
        <v xml:space="preserve"> </v>
      </c>
      <c r="Q116" s="71" t="str">
        <f t="shared" si="23"/>
        <v xml:space="preserve"> </v>
      </c>
      <c r="R116" s="68" t="str">
        <f t="shared" si="24"/>
        <v xml:space="preserve"> </v>
      </c>
    </row>
    <row r="117" spans="1:18" x14ac:dyDescent="0.25">
      <c r="A117" s="10" t="str">
        <f>IF(COUNTRY_INFO!A117=0," ",COUNTRY_INFO!A117)</f>
        <v>Angola</v>
      </c>
      <c r="B117" s="10" t="str">
        <f>IF(COUNTRY_INFO!B117=0," ",COUNTRY_INFO!B117)</f>
        <v>LUNDA SUL</v>
      </c>
      <c r="C117" s="10" t="str">
        <f>IF(COUNTRY_INFO!C117=0," ",COUNTRY_INFO!C117)</f>
        <v>DALA</v>
      </c>
      <c r="D117" s="11" t="str">
        <f>IF(OR(COUNTRY_INFO!$T$9:$T$1000="T3 (ALB/MBD)",COUNTRY_INFO!$U$9:$U$1000="T3 (ALB/MBD)"), "T3 (ALB/MBD)", " ")</f>
        <v xml:space="preserve"> </v>
      </c>
      <c r="E117" s="64"/>
      <c r="F117" s="127"/>
      <c r="G117" s="14"/>
      <c r="H117" s="14"/>
      <c r="I117" s="67"/>
      <c r="J117" s="11">
        <f t="shared" si="19"/>
        <v>0</v>
      </c>
      <c r="K117" s="2"/>
      <c r="L117" s="22"/>
      <c r="M117" s="72"/>
      <c r="N117" s="14">
        <f t="shared" si="20"/>
        <v>0</v>
      </c>
      <c r="O117" s="68" t="str">
        <f t="shared" si="21"/>
        <v xml:space="preserve"> </v>
      </c>
      <c r="P117" s="68" t="str">
        <f t="shared" si="22"/>
        <v xml:space="preserve"> </v>
      </c>
      <c r="Q117" s="71" t="str">
        <f t="shared" si="23"/>
        <v xml:space="preserve"> </v>
      </c>
      <c r="R117" s="68" t="str">
        <f t="shared" si="24"/>
        <v xml:space="preserve"> </v>
      </c>
    </row>
    <row r="118" spans="1:18" x14ac:dyDescent="0.25">
      <c r="A118" s="10" t="str">
        <f>IF(COUNTRY_INFO!A118=0," ",COUNTRY_INFO!A118)</f>
        <v>Angola</v>
      </c>
      <c r="B118" s="10" t="str">
        <f>IF(COUNTRY_INFO!B118=0," ",COUNTRY_INFO!B118)</f>
        <v>LUNDA SUL</v>
      </c>
      <c r="C118" s="10" t="str">
        <f>IF(COUNTRY_INFO!C118=0," ",COUNTRY_INFO!C118)</f>
        <v>MUCONDA</v>
      </c>
      <c r="D118" s="11" t="str">
        <f>IF(OR(COUNTRY_INFO!$T$9:$T$1000="T3 (ALB/MBD)",COUNTRY_INFO!$U$9:$U$1000="T3 (ALB/MBD)"), "T3 (ALB/MBD)", " ")</f>
        <v xml:space="preserve"> </v>
      </c>
      <c r="E118" s="64"/>
      <c r="F118" s="127"/>
      <c r="G118" s="14"/>
      <c r="H118" s="14"/>
      <c r="I118" s="67"/>
      <c r="J118" s="11">
        <f t="shared" si="19"/>
        <v>0</v>
      </c>
      <c r="K118" s="2"/>
      <c r="L118" s="22"/>
      <c r="M118" s="72"/>
      <c r="N118" s="14">
        <f t="shared" si="20"/>
        <v>0</v>
      </c>
      <c r="O118" s="68" t="str">
        <f t="shared" si="21"/>
        <v xml:space="preserve"> </v>
      </c>
      <c r="P118" s="68" t="str">
        <f t="shared" si="22"/>
        <v xml:space="preserve"> </v>
      </c>
      <c r="Q118" s="71" t="str">
        <f t="shared" si="23"/>
        <v xml:space="preserve"> </v>
      </c>
      <c r="R118" s="68" t="str">
        <f t="shared" si="24"/>
        <v xml:space="preserve"> </v>
      </c>
    </row>
    <row r="119" spans="1:18" x14ac:dyDescent="0.25">
      <c r="A119" s="10" t="str">
        <f>IF(COUNTRY_INFO!A119=0," ",COUNTRY_INFO!A119)</f>
        <v>Angola</v>
      </c>
      <c r="B119" s="10" t="str">
        <f>IF(COUNTRY_INFO!B119=0," ",COUNTRY_INFO!B119)</f>
        <v>LUNDA SUL</v>
      </c>
      <c r="C119" s="10" t="str">
        <f>IF(COUNTRY_INFO!C119=0," ",COUNTRY_INFO!C119)</f>
        <v>SAURIMO</v>
      </c>
      <c r="D119" s="11" t="str">
        <f>IF(OR(COUNTRY_INFO!$T$9:$T$1000="T3 (ALB/MBD)",COUNTRY_INFO!$U$9:$U$1000="T3 (ALB/MBD)"), "T3 (ALB/MBD)", " ")</f>
        <v xml:space="preserve"> </v>
      </c>
      <c r="E119" s="64"/>
      <c r="F119" s="127"/>
      <c r="G119" s="14"/>
      <c r="H119" s="14"/>
      <c r="I119" s="67"/>
      <c r="J119" s="11">
        <f t="shared" si="19"/>
        <v>0</v>
      </c>
      <c r="K119" s="2"/>
      <c r="L119" s="22"/>
      <c r="M119" s="72"/>
      <c r="N119" s="14">
        <f t="shared" si="20"/>
        <v>0</v>
      </c>
      <c r="O119" s="68" t="str">
        <f t="shared" si="21"/>
        <v xml:space="preserve"> </v>
      </c>
      <c r="P119" s="68" t="str">
        <f t="shared" si="22"/>
        <v xml:space="preserve"> </v>
      </c>
      <c r="Q119" s="71" t="str">
        <f t="shared" si="23"/>
        <v xml:space="preserve"> </v>
      </c>
      <c r="R119" s="68" t="str">
        <f t="shared" si="24"/>
        <v xml:space="preserve"> </v>
      </c>
    </row>
    <row r="120" spans="1:18" x14ac:dyDescent="0.25">
      <c r="A120" s="10" t="str">
        <f>IF(COUNTRY_INFO!A120=0," ",COUNTRY_INFO!A120)</f>
        <v>Angola</v>
      </c>
      <c r="B120" s="10" t="str">
        <f>IF(COUNTRY_INFO!B120=0," ",COUNTRY_INFO!B120)</f>
        <v>MALANGE</v>
      </c>
      <c r="C120" s="10" t="str">
        <f>IF(COUNTRY_INFO!C120=0," ",COUNTRY_INFO!C120)</f>
        <v>CACULAMA (Mukari)</v>
      </c>
      <c r="D120" s="11" t="str">
        <f>IF(OR(COUNTRY_INFO!$T$9:$T$1000="T3 (ALB/MBD)",COUNTRY_INFO!$U$9:$U$1000="T3 (ALB/MBD)"), "T3 (ALB/MBD)", " ")</f>
        <v xml:space="preserve"> </v>
      </c>
      <c r="E120" s="64"/>
      <c r="F120" s="127"/>
      <c r="G120" s="14"/>
      <c r="H120" s="14"/>
      <c r="I120" s="67"/>
      <c r="J120" s="11">
        <f t="shared" si="19"/>
        <v>0</v>
      </c>
      <c r="K120" s="2"/>
      <c r="L120" s="22"/>
      <c r="M120" s="72"/>
      <c r="N120" s="14">
        <f t="shared" si="20"/>
        <v>0</v>
      </c>
      <c r="O120" s="68" t="str">
        <f t="shared" si="21"/>
        <v xml:space="preserve"> </v>
      </c>
      <c r="P120" s="68" t="str">
        <f t="shared" si="22"/>
        <v xml:space="preserve"> </v>
      </c>
      <c r="Q120" s="71" t="str">
        <f t="shared" si="23"/>
        <v xml:space="preserve"> </v>
      </c>
      <c r="R120" s="68" t="str">
        <f t="shared" si="24"/>
        <v xml:space="preserve"> </v>
      </c>
    </row>
    <row r="121" spans="1:18" x14ac:dyDescent="0.25">
      <c r="A121" s="10" t="str">
        <f>IF(COUNTRY_INFO!A121=0," ",COUNTRY_INFO!A121)</f>
        <v>Angola</v>
      </c>
      <c r="B121" s="10" t="str">
        <f>IF(COUNTRY_INFO!B121=0," ",COUNTRY_INFO!B121)</f>
        <v>MALANGE</v>
      </c>
      <c r="C121" s="10" t="str">
        <f>IF(COUNTRY_INFO!C121=0," ",COUNTRY_INFO!C121)</f>
        <v>CACUSO</v>
      </c>
      <c r="D121" s="11" t="str">
        <f>IF(OR(COUNTRY_INFO!$T$9:$T$1000="T3 (ALB/MBD)",COUNTRY_INFO!$U$9:$U$1000="T3 (ALB/MBD)"), "T3 (ALB/MBD)", " ")</f>
        <v xml:space="preserve"> </v>
      </c>
      <c r="E121" s="64"/>
      <c r="F121" s="127"/>
      <c r="G121" s="14"/>
      <c r="H121" s="14"/>
      <c r="I121" s="67"/>
      <c r="J121" s="11">
        <f t="shared" si="19"/>
        <v>0</v>
      </c>
      <c r="K121" s="2"/>
      <c r="L121" s="22"/>
      <c r="M121" s="72"/>
      <c r="N121" s="14">
        <f t="shared" si="20"/>
        <v>0</v>
      </c>
      <c r="O121" s="68" t="str">
        <f t="shared" si="21"/>
        <v xml:space="preserve"> </v>
      </c>
      <c r="P121" s="68" t="str">
        <f t="shared" si="22"/>
        <v xml:space="preserve"> </v>
      </c>
      <c r="Q121" s="71" t="str">
        <f t="shared" si="23"/>
        <v xml:space="preserve"> </v>
      </c>
      <c r="R121" s="68" t="str">
        <f t="shared" si="24"/>
        <v xml:space="preserve"> </v>
      </c>
    </row>
    <row r="122" spans="1:18" x14ac:dyDescent="0.25">
      <c r="A122" s="10" t="str">
        <f>IF(COUNTRY_INFO!A122=0," ",COUNTRY_INFO!A122)</f>
        <v>Angola</v>
      </c>
      <c r="B122" s="10" t="str">
        <f>IF(COUNTRY_INFO!B122=0," ",COUNTRY_INFO!B122)</f>
        <v>MALANGE</v>
      </c>
      <c r="C122" s="10" t="str">
        <f>IF(COUNTRY_INFO!C122=0," ",COUNTRY_INFO!C122)</f>
        <v>CAMBUNDI CATEMBO</v>
      </c>
      <c r="D122" s="11" t="str">
        <f>IF(OR(COUNTRY_INFO!$T$9:$T$1000="T3 (ALB/MBD)",COUNTRY_INFO!$U$9:$U$1000="T3 (ALB/MBD)"), "T3 (ALB/MBD)", " ")</f>
        <v xml:space="preserve"> </v>
      </c>
      <c r="E122" s="64"/>
      <c r="F122" s="127"/>
      <c r="G122" s="14"/>
      <c r="H122" s="14"/>
      <c r="I122" s="67"/>
      <c r="J122" s="11">
        <f t="shared" si="19"/>
        <v>0</v>
      </c>
      <c r="K122" s="2"/>
      <c r="L122" s="22"/>
      <c r="M122" s="72"/>
      <c r="N122" s="14">
        <f t="shared" si="20"/>
        <v>0</v>
      </c>
      <c r="O122" s="68" t="str">
        <f t="shared" si="21"/>
        <v xml:space="preserve"> </v>
      </c>
      <c r="P122" s="68" t="str">
        <f t="shared" si="22"/>
        <v xml:space="preserve"> </v>
      </c>
      <c r="Q122" s="71" t="str">
        <f t="shared" si="23"/>
        <v xml:space="preserve"> </v>
      </c>
      <c r="R122" s="68" t="str">
        <f t="shared" si="24"/>
        <v xml:space="preserve"> </v>
      </c>
    </row>
    <row r="123" spans="1:18" x14ac:dyDescent="0.25">
      <c r="A123" s="10" t="str">
        <f>IF(COUNTRY_INFO!A123=0," ",COUNTRY_INFO!A123)</f>
        <v>Angola</v>
      </c>
      <c r="B123" s="10" t="str">
        <f>IF(COUNTRY_INFO!B123=0," ",COUNTRY_INFO!B123)</f>
        <v>MALANGE</v>
      </c>
      <c r="C123" s="10" t="str">
        <f>IF(COUNTRY_INFO!C123=0," ",COUNTRY_INFO!C123)</f>
        <v>CANGANDALA</v>
      </c>
      <c r="D123" s="11" t="str">
        <f>IF(OR(COUNTRY_INFO!$T$9:$T$1000="T3 (ALB/MBD)",COUNTRY_INFO!$U$9:$U$1000="T3 (ALB/MBD)"), "T3 (ALB/MBD)", " ")</f>
        <v xml:space="preserve"> </v>
      </c>
      <c r="E123" s="64"/>
      <c r="F123" s="127"/>
      <c r="G123" s="14"/>
      <c r="H123" s="14"/>
      <c r="I123" s="67"/>
      <c r="J123" s="11">
        <f t="shared" si="19"/>
        <v>0</v>
      </c>
      <c r="K123" s="2"/>
      <c r="L123" s="22"/>
      <c r="M123" s="72"/>
      <c r="N123" s="14">
        <f t="shared" si="20"/>
        <v>0</v>
      </c>
      <c r="O123" s="68" t="str">
        <f t="shared" si="21"/>
        <v xml:space="preserve"> </v>
      </c>
      <c r="P123" s="68" t="str">
        <f t="shared" si="22"/>
        <v xml:space="preserve"> </v>
      </c>
      <c r="Q123" s="71" t="str">
        <f t="shared" si="23"/>
        <v xml:space="preserve"> </v>
      </c>
      <c r="R123" s="68" t="str">
        <f t="shared" si="24"/>
        <v xml:space="preserve"> </v>
      </c>
    </row>
    <row r="124" spans="1:18" x14ac:dyDescent="0.25">
      <c r="A124" s="10" t="str">
        <f>IF(COUNTRY_INFO!A124=0," ",COUNTRY_INFO!A124)</f>
        <v>Angola</v>
      </c>
      <c r="B124" s="10" t="str">
        <f>IF(COUNTRY_INFO!B124=0," ",COUNTRY_INFO!B124)</f>
        <v>MALANGE</v>
      </c>
      <c r="C124" s="10" t="str">
        <f>IF(COUNTRY_INFO!C124=0," ",COUNTRY_INFO!C124)</f>
        <v>KAHOMBO</v>
      </c>
      <c r="D124" s="11" t="str">
        <f>IF(OR(COUNTRY_INFO!$T$9:$T$1000="T3 (ALB/MBD)",COUNTRY_INFO!$U$9:$U$1000="T3 (ALB/MBD)"), "T3 (ALB/MBD)", " ")</f>
        <v xml:space="preserve"> </v>
      </c>
      <c r="E124" s="64"/>
      <c r="F124" s="127"/>
      <c r="G124" s="14"/>
      <c r="H124" s="14"/>
      <c r="I124" s="67"/>
      <c r="J124" s="11">
        <f t="shared" si="19"/>
        <v>0</v>
      </c>
      <c r="K124" s="2"/>
      <c r="L124" s="22"/>
      <c r="M124" s="72"/>
      <c r="N124" s="14">
        <f t="shared" si="20"/>
        <v>0</v>
      </c>
      <c r="O124" s="68" t="str">
        <f t="shared" si="21"/>
        <v xml:space="preserve"> </v>
      </c>
      <c r="P124" s="68" t="str">
        <f t="shared" si="22"/>
        <v xml:space="preserve"> </v>
      </c>
      <c r="Q124" s="71" t="str">
        <f t="shared" si="23"/>
        <v xml:space="preserve"> </v>
      </c>
      <c r="R124" s="68" t="str">
        <f t="shared" si="24"/>
        <v xml:space="preserve"> </v>
      </c>
    </row>
    <row r="125" spans="1:18" x14ac:dyDescent="0.25">
      <c r="A125" s="10" t="str">
        <f>IF(COUNTRY_INFO!A125=0," ",COUNTRY_INFO!A125)</f>
        <v>Angola</v>
      </c>
      <c r="B125" s="10" t="str">
        <f>IF(COUNTRY_INFO!B125=0," ",COUNTRY_INFO!B125)</f>
        <v>MALANGE</v>
      </c>
      <c r="C125" s="10" t="str">
        <f>IF(COUNTRY_INFO!C125=0," ",COUNTRY_INFO!C125)</f>
        <v>KALANDULA</v>
      </c>
      <c r="D125" s="11" t="str">
        <f>IF(OR(COUNTRY_INFO!$T$9:$T$1000="T3 (ALB/MBD)",COUNTRY_INFO!$U$9:$U$1000="T3 (ALB/MBD)"), "T3 (ALB/MBD)", " ")</f>
        <v xml:space="preserve"> </v>
      </c>
      <c r="E125" s="64"/>
      <c r="F125" s="127"/>
      <c r="G125" s="14"/>
      <c r="H125" s="14"/>
      <c r="I125" s="67"/>
      <c r="J125" s="11">
        <f t="shared" si="19"/>
        <v>0</v>
      </c>
      <c r="K125" s="2"/>
      <c r="L125" s="22"/>
      <c r="M125" s="72"/>
      <c r="N125" s="14">
        <f t="shared" si="20"/>
        <v>0</v>
      </c>
      <c r="O125" s="68" t="str">
        <f t="shared" si="21"/>
        <v xml:space="preserve"> </v>
      </c>
      <c r="P125" s="68" t="str">
        <f t="shared" si="22"/>
        <v xml:space="preserve"> </v>
      </c>
      <c r="Q125" s="71" t="str">
        <f t="shared" si="23"/>
        <v xml:space="preserve"> </v>
      </c>
      <c r="R125" s="68" t="str">
        <f t="shared" si="24"/>
        <v xml:space="preserve"> </v>
      </c>
    </row>
    <row r="126" spans="1:18" x14ac:dyDescent="0.25">
      <c r="A126" s="10" t="str">
        <f>IF(COUNTRY_INFO!A126=0," ",COUNTRY_INFO!A126)</f>
        <v>Angola</v>
      </c>
      <c r="B126" s="10" t="str">
        <f>IF(COUNTRY_INFO!B126=0," ",COUNTRY_INFO!B126)</f>
        <v>MALANGE</v>
      </c>
      <c r="C126" s="10" t="str">
        <f>IF(COUNTRY_INFO!C126=0," ",COUNTRY_INFO!C126)</f>
        <v>KIWABA NZOGI</v>
      </c>
      <c r="D126" s="11" t="str">
        <f>IF(OR(COUNTRY_INFO!$T$9:$T$1000="T3 (ALB/MBD)",COUNTRY_INFO!$U$9:$U$1000="T3 (ALB/MBD)"), "T3 (ALB/MBD)", " ")</f>
        <v xml:space="preserve"> </v>
      </c>
      <c r="E126" s="64"/>
      <c r="F126" s="127"/>
      <c r="G126" s="14"/>
      <c r="H126" s="14"/>
      <c r="I126" s="67"/>
      <c r="J126" s="11">
        <f t="shared" si="19"/>
        <v>0</v>
      </c>
      <c r="K126" s="2"/>
      <c r="L126" s="22"/>
      <c r="M126" s="72"/>
      <c r="N126" s="14">
        <f t="shared" si="20"/>
        <v>0</v>
      </c>
      <c r="O126" s="68" t="str">
        <f t="shared" si="21"/>
        <v xml:space="preserve"> </v>
      </c>
      <c r="P126" s="68" t="str">
        <f t="shared" si="22"/>
        <v xml:space="preserve"> </v>
      </c>
      <c r="Q126" s="71" t="str">
        <f t="shared" si="23"/>
        <v xml:space="preserve"> </v>
      </c>
      <c r="R126" s="68" t="str">
        <f t="shared" si="24"/>
        <v xml:space="preserve"> </v>
      </c>
    </row>
    <row r="127" spans="1:18" x14ac:dyDescent="0.25">
      <c r="A127" s="10" t="str">
        <f>IF(COUNTRY_INFO!A127=0," ",COUNTRY_INFO!A127)</f>
        <v>Angola</v>
      </c>
      <c r="B127" s="10" t="str">
        <f>IF(COUNTRY_INFO!B127=0," ",COUNTRY_INFO!B127)</f>
        <v>MALANGE</v>
      </c>
      <c r="C127" s="10" t="str">
        <f>IF(COUNTRY_INFO!C127=0," ",COUNTRY_INFO!C127)</f>
        <v>KUNDA DIA BASE</v>
      </c>
      <c r="D127" s="11" t="str">
        <f>IF(OR(COUNTRY_INFO!$T$9:$T$1000="T3 (ALB/MBD)",COUNTRY_INFO!$U$9:$U$1000="T3 (ALB/MBD)"), "T3 (ALB/MBD)", " ")</f>
        <v xml:space="preserve"> </v>
      </c>
      <c r="E127" s="64"/>
      <c r="F127" s="127"/>
      <c r="G127" s="14"/>
      <c r="H127" s="14"/>
      <c r="I127" s="67"/>
      <c r="J127" s="11">
        <f t="shared" si="19"/>
        <v>0</v>
      </c>
      <c r="K127" s="2"/>
      <c r="L127" s="22"/>
      <c r="M127" s="72"/>
      <c r="N127" s="14">
        <f t="shared" si="20"/>
        <v>0</v>
      </c>
      <c r="O127" s="68" t="str">
        <f t="shared" si="21"/>
        <v xml:space="preserve"> </v>
      </c>
      <c r="P127" s="68" t="str">
        <f t="shared" si="22"/>
        <v xml:space="preserve"> </v>
      </c>
      <c r="Q127" s="71" t="str">
        <f t="shared" si="23"/>
        <v xml:space="preserve"> </v>
      </c>
      <c r="R127" s="68" t="str">
        <f t="shared" si="24"/>
        <v xml:space="preserve"> </v>
      </c>
    </row>
    <row r="128" spans="1:18" x14ac:dyDescent="0.25">
      <c r="A128" s="10" t="str">
        <f>IF(COUNTRY_INFO!A128=0," ",COUNTRY_INFO!A128)</f>
        <v>Angola</v>
      </c>
      <c r="B128" s="10" t="str">
        <f>IF(COUNTRY_INFO!B128=0," ",COUNTRY_INFO!B128)</f>
        <v>MALANGE</v>
      </c>
      <c r="C128" s="10" t="str">
        <f>IF(COUNTRY_INFO!C128=0," ",COUNTRY_INFO!C128)</f>
        <v>LUQUEMBO</v>
      </c>
      <c r="D128" s="11" t="str">
        <f>IF(OR(COUNTRY_INFO!$T$9:$T$1000="T3 (ALB/MBD)",COUNTRY_INFO!$U$9:$U$1000="T3 (ALB/MBD)"), "T3 (ALB/MBD)", " ")</f>
        <v xml:space="preserve"> </v>
      </c>
      <c r="E128" s="64"/>
      <c r="F128" s="127"/>
      <c r="G128" s="14"/>
      <c r="H128" s="14"/>
      <c r="I128" s="67"/>
      <c r="J128" s="11">
        <f t="shared" si="19"/>
        <v>0</v>
      </c>
      <c r="K128" s="2"/>
      <c r="L128" s="22"/>
      <c r="M128" s="72"/>
      <c r="N128" s="14">
        <f t="shared" si="20"/>
        <v>0</v>
      </c>
      <c r="O128" s="68" t="str">
        <f t="shared" si="21"/>
        <v xml:space="preserve"> </v>
      </c>
      <c r="P128" s="68" t="str">
        <f t="shared" si="22"/>
        <v xml:space="preserve"> </v>
      </c>
      <c r="Q128" s="71" t="str">
        <f t="shared" si="23"/>
        <v xml:space="preserve"> </v>
      </c>
      <c r="R128" s="68" t="str">
        <f t="shared" si="24"/>
        <v xml:space="preserve"> </v>
      </c>
    </row>
    <row r="129" spans="1:18" x14ac:dyDescent="0.25">
      <c r="A129" s="10" t="str">
        <f>IF(COUNTRY_INFO!A129=0," ",COUNTRY_INFO!A129)</f>
        <v>Angola</v>
      </c>
      <c r="B129" s="10" t="str">
        <f>IF(COUNTRY_INFO!B129=0," ",COUNTRY_INFO!B129)</f>
        <v>MALANGE</v>
      </c>
      <c r="C129" s="10" t="str">
        <f>IF(COUNTRY_INFO!C129=0," ",COUNTRY_INFO!C129)</f>
        <v>MALANGE</v>
      </c>
      <c r="D129" s="11" t="str">
        <f>IF(OR(COUNTRY_INFO!$T$9:$T$1000="T3 (ALB/MBD)",COUNTRY_INFO!$U$9:$U$1000="T3 (ALB/MBD)"), "T3 (ALB/MBD)", " ")</f>
        <v xml:space="preserve"> </v>
      </c>
      <c r="E129" s="64"/>
      <c r="F129" s="127"/>
      <c r="G129" s="14"/>
      <c r="H129" s="14"/>
      <c r="I129" s="67"/>
      <c r="J129" s="11">
        <f t="shared" si="19"/>
        <v>0</v>
      </c>
      <c r="K129" s="2"/>
      <c r="L129" s="22"/>
      <c r="M129" s="72"/>
      <c r="N129" s="14">
        <f t="shared" si="20"/>
        <v>0</v>
      </c>
      <c r="O129" s="68" t="str">
        <f t="shared" si="21"/>
        <v xml:space="preserve"> </v>
      </c>
      <c r="P129" s="68" t="str">
        <f t="shared" si="22"/>
        <v xml:space="preserve"> </v>
      </c>
      <c r="Q129" s="71" t="str">
        <f t="shared" si="23"/>
        <v xml:space="preserve"> </v>
      </c>
      <c r="R129" s="68" t="str">
        <f t="shared" si="24"/>
        <v xml:space="preserve"> </v>
      </c>
    </row>
    <row r="130" spans="1:18" x14ac:dyDescent="0.25">
      <c r="A130" s="10" t="str">
        <f>IF(COUNTRY_INFO!A130=0," ",COUNTRY_INFO!A130)</f>
        <v>Angola</v>
      </c>
      <c r="B130" s="10" t="str">
        <f>IF(COUNTRY_INFO!B130=0," ",COUNTRY_INFO!B130)</f>
        <v>MALANGE</v>
      </c>
      <c r="C130" s="10" t="str">
        <f>IF(COUNTRY_INFO!C130=0," ",COUNTRY_INFO!C130)</f>
        <v>MARIMBA</v>
      </c>
      <c r="D130" s="11" t="str">
        <f>IF(OR(COUNTRY_INFO!$T$9:$T$1000="T3 (ALB/MBD)",COUNTRY_INFO!$U$9:$U$1000="T3 (ALB/MBD)"), "T3 (ALB/MBD)", " ")</f>
        <v xml:space="preserve"> </v>
      </c>
      <c r="E130" s="64"/>
      <c r="F130" s="127"/>
      <c r="G130" s="14"/>
      <c r="H130" s="14"/>
      <c r="I130" s="67"/>
      <c r="J130" s="11">
        <f t="shared" si="19"/>
        <v>0</v>
      </c>
      <c r="K130" s="2"/>
      <c r="L130" s="22"/>
      <c r="M130" s="72"/>
      <c r="N130" s="14">
        <f t="shared" si="20"/>
        <v>0</v>
      </c>
      <c r="O130" s="68" t="str">
        <f t="shared" si="21"/>
        <v xml:space="preserve"> </v>
      </c>
      <c r="P130" s="68" t="str">
        <f t="shared" si="22"/>
        <v xml:space="preserve"> </v>
      </c>
      <c r="Q130" s="71" t="str">
        <f t="shared" si="23"/>
        <v xml:space="preserve"> </v>
      </c>
      <c r="R130" s="68" t="str">
        <f t="shared" si="24"/>
        <v xml:space="preserve"> </v>
      </c>
    </row>
    <row r="131" spans="1:18" x14ac:dyDescent="0.25">
      <c r="A131" s="10" t="str">
        <f>IF(COUNTRY_INFO!A131=0," ",COUNTRY_INFO!A131)</f>
        <v>Angola</v>
      </c>
      <c r="B131" s="10" t="str">
        <f>IF(COUNTRY_INFO!B131=0," ",COUNTRY_INFO!B131)</f>
        <v>MALANGE</v>
      </c>
      <c r="C131" s="10" t="str">
        <f>IF(COUNTRY_INFO!C131=0," ",COUNTRY_INFO!C131)</f>
        <v>MASSANGO</v>
      </c>
      <c r="D131" s="11" t="str">
        <f>IF(OR(COUNTRY_INFO!$T$9:$T$1000="T3 (ALB/MBD)",COUNTRY_INFO!$U$9:$U$1000="T3 (ALB/MBD)"), "T3 (ALB/MBD)", " ")</f>
        <v xml:space="preserve"> </v>
      </c>
      <c r="E131" s="64"/>
      <c r="F131" s="127"/>
      <c r="G131" s="14"/>
      <c r="H131" s="14"/>
      <c r="I131" s="67"/>
      <c r="J131" s="11">
        <f t="shared" si="19"/>
        <v>0</v>
      </c>
      <c r="K131" s="2"/>
      <c r="L131" s="22"/>
      <c r="M131" s="72"/>
      <c r="N131" s="14">
        <f t="shared" si="20"/>
        <v>0</v>
      </c>
      <c r="O131" s="68" t="str">
        <f t="shared" si="21"/>
        <v xml:space="preserve"> </v>
      </c>
      <c r="P131" s="68" t="str">
        <f t="shared" si="22"/>
        <v xml:space="preserve"> </v>
      </c>
      <c r="Q131" s="71" t="str">
        <f t="shared" si="23"/>
        <v xml:space="preserve"> </v>
      </c>
      <c r="R131" s="68" t="str">
        <f t="shared" si="24"/>
        <v xml:space="preserve"> </v>
      </c>
    </row>
    <row r="132" spans="1:18" x14ac:dyDescent="0.25">
      <c r="A132" s="10" t="str">
        <f>IF(COUNTRY_INFO!A132=0," ",COUNTRY_INFO!A132)</f>
        <v>Angola</v>
      </c>
      <c r="B132" s="10" t="str">
        <f>IF(COUNTRY_INFO!B132=0," ",COUNTRY_INFO!B132)</f>
        <v>MALANGE</v>
      </c>
      <c r="C132" s="10" t="str">
        <f>IF(COUNTRY_INFO!C132=0," ",COUNTRY_INFO!C132)</f>
        <v>QUELA</v>
      </c>
      <c r="D132" s="11" t="str">
        <f>IF(OR(COUNTRY_INFO!$T$9:$T$1000="T3 (ALB/MBD)",COUNTRY_INFO!$U$9:$U$1000="T3 (ALB/MBD)"), "T3 (ALB/MBD)", " ")</f>
        <v xml:space="preserve"> </v>
      </c>
      <c r="E132" s="64"/>
      <c r="F132" s="127"/>
      <c r="G132" s="14"/>
      <c r="H132" s="14"/>
      <c r="I132" s="67"/>
      <c r="J132" s="11">
        <f t="shared" si="19"/>
        <v>0</v>
      </c>
      <c r="K132" s="2"/>
      <c r="L132" s="22"/>
      <c r="M132" s="72"/>
      <c r="N132" s="14">
        <f t="shared" si="20"/>
        <v>0</v>
      </c>
      <c r="O132" s="68" t="str">
        <f t="shared" si="21"/>
        <v xml:space="preserve"> </v>
      </c>
      <c r="P132" s="68" t="str">
        <f t="shared" si="22"/>
        <v xml:space="preserve"> </v>
      </c>
      <c r="Q132" s="71" t="str">
        <f t="shared" si="23"/>
        <v xml:space="preserve"> </v>
      </c>
      <c r="R132" s="68" t="str">
        <f t="shared" si="24"/>
        <v xml:space="preserve"> </v>
      </c>
    </row>
    <row r="133" spans="1:18" x14ac:dyDescent="0.25">
      <c r="A133" s="10" t="str">
        <f>IF(COUNTRY_INFO!A133=0," ",COUNTRY_INFO!A133)</f>
        <v>Angola</v>
      </c>
      <c r="B133" s="10" t="str">
        <f>IF(COUNTRY_INFO!B133=0," ",COUNTRY_INFO!B133)</f>
        <v>MALANGE</v>
      </c>
      <c r="C133" s="10" t="str">
        <f>IF(COUNTRY_INFO!C133=0," ",COUNTRY_INFO!C133)</f>
        <v>QUIRIMA</v>
      </c>
      <c r="D133" s="11" t="str">
        <f>IF(OR(COUNTRY_INFO!$T$9:$T$1000="T3 (ALB/MBD)",COUNTRY_INFO!$U$9:$U$1000="T3 (ALB/MBD)"), "T3 (ALB/MBD)", " ")</f>
        <v xml:space="preserve"> </v>
      </c>
      <c r="E133" s="64"/>
      <c r="F133" s="127"/>
      <c r="G133" s="14"/>
      <c r="H133" s="14"/>
      <c r="I133" s="67"/>
      <c r="J133" s="11">
        <f t="shared" si="19"/>
        <v>0</v>
      </c>
      <c r="K133" s="2"/>
      <c r="L133" s="22"/>
      <c r="M133" s="72"/>
      <c r="N133" s="14">
        <f t="shared" si="20"/>
        <v>0</v>
      </c>
      <c r="O133" s="68" t="str">
        <f t="shared" si="21"/>
        <v xml:space="preserve"> </v>
      </c>
      <c r="P133" s="68" t="str">
        <f t="shared" si="22"/>
        <v xml:space="preserve"> </v>
      </c>
      <c r="Q133" s="71" t="str">
        <f t="shared" si="23"/>
        <v xml:space="preserve"> </v>
      </c>
      <c r="R133" s="68" t="str">
        <f t="shared" si="24"/>
        <v xml:space="preserve"> </v>
      </c>
    </row>
    <row r="134" spans="1:18" x14ac:dyDescent="0.25">
      <c r="A134" s="10" t="str">
        <f>IF(COUNTRY_INFO!A134=0," ",COUNTRY_INFO!A134)</f>
        <v>Angola</v>
      </c>
      <c r="B134" s="10" t="str">
        <f>IF(COUNTRY_INFO!B134=0," ",COUNTRY_INFO!B134)</f>
        <v>MOXICO</v>
      </c>
      <c r="C134" s="10" t="str">
        <f>IF(COUNTRY_INFO!C134=0," ",COUNTRY_INFO!C134)</f>
        <v>ALTO ZAMBEZE</v>
      </c>
      <c r="D134" s="11" t="str">
        <f>IF(OR(COUNTRY_INFO!$T$9:$T$1000="T3 (ALB/MBD)",COUNTRY_INFO!$U$9:$U$1000="T3 (ALB/MBD)"), "T3 (ALB/MBD)", " ")</f>
        <v xml:space="preserve"> </v>
      </c>
      <c r="E134" s="64"/>
      <c r="F134" s="127"/>
      <c r="G134" s="14"/>
      <c r="H134" s="14"/>
      <c r="I134" s="67"/>
      <c r="J134" s="11">
        <f t="shared" si="19"/>
        <v>0</v>
      </c>
      <c r="K134" s="2"/>
      <c r="L134" s="22"/>
      <c r="M134" s="72"/>
      <c r="N134" s="14">
        <f t="shared" si="20"/>
        <v>0</v>
      </c>
      <c r="O134" s="68" t="str">
        <f t="shared" si="21"/>
        <v xml:space="preserve"> </v>
      </c>
      <c r="P134" s="68" t="str">
        <f t="shared" si="22"/>
        <v xml:space="preserve"> </v>
      </c>
      <c r="Q134" s="71" t="str">
        <f t="shared" si="23"/>
        <v xml:space="preserve"> </v>
      </c>
      <c r="R134" s="68" t="str">
        <f t="shared" si="24"/>
        <v xml:space="preserve"> </v>
      </c>
    </row>
    <row r="135" spans="1:18" x14ac:dyDescent="0.25">
      <c r="A135" s="10" t="str">
        <f>IF(COUNTRY_INFO!A135=0," ",COUNTRY_INFO!A135)</f>
        <v>Angola</v>
      </c>
      <c r="B135" s="10" t="str">
        <f>IF(COUNTRY_INFO!B135=0," ",COUNTRY_INFO!B135)</f>
        <v>MOXICO</v>
      </c>
      <c r="C135" s="10" t="str">
        <f>IF(COUNTRY_INFO!C135=0," ",COUNTRY_INFO!C135)</f>
        <v>CAMANONGUE</v>
      </c>
      <c r="D135" s="11" t="str">
        <f>IF(OR(COUNTRY_INFO!$T$9:$T$1000="T3 (ALB/MBD)",COUNTRY_INFO!$U$9:$U$1000="T3 (ALB/MBD)"), "T3 (ALB/MBD)", " ")</f>
        <v xml:space="preserve"> </v>
      </c>
      <c r="E135" s="64"/>
      <c r="F135" s="127"/>
      <c r="G135" s="14"/>
      <c r="H135" s="14"/>
      <c r="I135" s="67"/>
      <c r="J135" s="11">
        <f t="shared" si="19"/>
        <v>0</v>
      </c>
      <c r="K135" s="2"/>
      <c r="L135" s="22"/>
      <c r="M135" s="72"/>
      <c r="N135" s="14">
        <f t="shared" si="20"/>
        <v>0</v>
      </c>
      <c r="O135" s="68" t="str">
        <f t="shared" si="21"/>
        <v xml:space="preserve"> </v>
      </c>
      <c r="P135" s="68" t="str">
        <f t="shared" si="22"/>
        <v xml:space="preserve"> </v>
      </c>
      <c r="Q135" s="71" t="str">
        <f t="shared" si="23"/>
        <v xml:space="preserve"> </v>
      </c>
      <c r="R135" s="68" t="str">
        <f t="shared" si="24"/>
        <v xml:space="preserve"> </v>
      </c>
    </row>
    <row r="136" spans="1:18" x14ac:dyDescent="0.25">
      <c r="A136" s="10" t="str">
        <f>IF(COUNTRY_INFO!A136=0," ",COUNTRY_INFO!A136)</f>
        <v>Angola</v>
      </c>
      <c r="B136" s="10" t="str">
        <f>IF(COUNTRY_INFO!B136=0," ",COUNTRY_INFO!B136)</f>
        <v>MOXICO</v>
      </c>
      <c r="C136" s="10" t="str">
        <f>IF(COUNTRY_INFO!C136=0," ",COUNTRY_INFO!C136)</f>
        <v>LEUA</v>
      </c>
      <c r="D136" s="11" t="str">
        <f>IF(OR(COUNTRY_INFO!$T$9:$T$1000="T3 (ALB/MBD)",COUNTRY_INFO!$U$9:$U$1000="T3 (ALB/MBD)"), "T3 (ALB/MBD)", " ")</f>
        <v xml:space="preserve"> </v>
      </c>
      <c r="E136" s="64"/>
      <c r="F136" s="127"/>
      <c r="G136" s="14"/>
      <c r="H136" s="14"/>
      <c r="I136" s="67"/>
      <c r="J136" s="11">
        <f t="shared" si="19"/>
        <v>0</v>
      </c>
      <c r="K136" s="2"/>
      <c r="L136" s="22"/>
      <c r="M136" s="72"/>
      <c r="N136" s="14">
        <f t="shared" si="20"/>
        <v>0</v>
      </c>
      <c r="O136" s="68" t="str">
        <f t="shared" si="21"/>
        <v xml:space="preserve"> </v>
      </c>
      <c r="P136" s="68" t="str">
        <f t="shared" si="22"/>
        <v xml:space="preserve"> </v>
      </c>
      <c r="Q136" s="71" t="str">
        <f t="shared" si="23"/>
        <v xml:space="preserve"> </v>
      </c>
      <c r="R136" s="68" t="str">
        <f t="shared" si="24"/>
        <v xml:space="preserve"> </v>
      </c>
    </row>
    <row r="137" spans="1:18" x14ac:dyDescent="0.25">
      <c r="A137" s="10" t="str">
        <f>IF(COUNTRY_INFO!A137=0," ",COUNTRY_INFO!A137)</f>
        <v>Angola</v>
      </c>
      <c r="B137" s="10" t="str">
        <f>IF(COUNTRY_INFO!B137=0," ",COUNTRY_INFO!B137)</f>
        <v>MOXICO</v>
      </c>
      <c r="C137" s="10" t="str">
        <f>IF(COUNTRY_INFO!C137=0," ",COUNTRY_INFO!C137)</f>
        <v>LUACANO</v>
      </c>
      <c r="D137" s="11" t="str">
        <f>IF(OR(COUNTRY_INFO!$T$9:$T$1000="T3 (ALB/MBD)",COUNTRY_INFO!$U$9:$U$1000="T3 (ALB/MBD)"), "T3 (ALB/MBD)", " ")</f>
        <v xml:space="preserve"> </v>
      </c>
      <c r="E137" s="64"/>
      <c r="F137" s="127"/>
      <c r="G137" s="14"/>
      <c r="H137" s="14"/>
      <c r="I137" s="67"/>
      <c r="J137" s="11">
        <f t="shared" ref="J137:J168" si="25">SUM(G137:I137)</f>
        <v>0</v>
      </c>
      <c r="K137" s="2"/>
      <c r="L137" s="22"/>
      <c r="M137" s="72"/>
      <c r="N137" s="14">
        <f t="shared" ref="N137:N168" si="26">SUM(K137:M137)</f>
        <v>0</v>
      </c>
      <c r="O137" s="68" t="str">
        <f t="shared" ref="O137:O169" si="27">IF(G137&lt;&gt;0, IF(K137/G137*100=0, "-", K137/G137*100), " ")</f>
        <v xml:space="preserve"> </v>
      </c>
      <c r="P137" s="68" t="str">
        <f t="shared" ref="P137:P169" si="28">IF(H137&lt;&gt;0, IF(L137/H137*100=0, "-", L137/H137*100), " ")</f>
        <v xml:space="preserve"> </v>
      </c>
      <c r="Q137" s="71" t="str">
        <f t="shared" ref="Q137:Q169" si="29">IF(I137&lt;&gt;0, IF(M137/I137*100=0, "-", M137/I137*100), " ")</f>
        <v xml:space="preserve"> </v>
      </c>
      <c r="R137" s="68" t="str">
        <f t="shared" ref="R137:R169" si="30">IF(J137&lt;&gt;0, IF(N137/J137*100=0, "-", N137/J137*100), " ")</f>
        <v xml:space="preserve"> </v>
      </c>
    </row>
    <row r="138" spans="1:18" x14ac:dyDescent="0.25">
      <c r="A138" s="10" t="str">
        <f>IF(COUNTRY_INFO!A138=0," ",COUNTRY_INFO!A138)</f>
        <v>Angola</v>
      </c>
      <c r="B138" s="10" t="str">
        <f>IF(COUNTRY_INFO!B138=0," ",COUNTRY_INFO!B138)</f>
        <v>MOXICO</v>
      </c>
      <c r="C138" s="10" t="str">
        <f>IF(COUNTRY_INFO!C138=0," ",COUNTRY_INFO!C138)</f>
        <v>LUAU</v>
      </c>
      <c r="D138" s="11" t="str">
        <f>IF(OR(COUNTRY_INFO!$T$9:$T$1000="T3 (ALB/MBD)",COUNTRY_INFO!$U$9:$U$1000="T3 (ALB/MBD)"), "T3 (ALB/MBD)", " ")</f>
        <v xml:space="preserve"> </v>
      </c>
      <c r="E138" s="64"/>
      <c r="F138" s="127"/>
      <c r="G138" s="14"/>
      <c r="H138" s="14"/>
      <c r="I138" s="67"/>
      <c r="J138" s="11">
        <f t="shared" si="25"/>
        <v>0</v>
      </c>
      <c r="K138" s="2"/>
      <c r="L138" s="22"/>
      <c r="M138" s="72"/>
      <c r="N138" s="14">
        <f t="shared" si="26"/>
        <v>0</v>
      </c>
      <c r="O138" s="68" t="str">
        <f t="shared" si="27"/>
        <v xml:space="preserve"> </v>
      </c>
      <c r="P138" s="68" t="str">
        <f t="shared" si="28"/>
        <v xml:space="preserve"> </v>
      </c>
      <c r="Q138" s="71" t="str">
        <f t="shared" si="29"/>
        <v xml:space="preserve"> </v>
      </c>
      <c r="R138" s="68" t="str">
        <f t="shared" si="30"/>
        <v xml:space="preserve"> </v>
      </c>
    </row>
    <row r="139" spans="1:18" x14ac:dyDescent="0.25">
      <c r="A139" s="10" t="str">
        <f>IF(COUNTRY_INFO!A139=0," ",COUNTRY_INFO!A139)</f>
        <v>Angola</v>
      </c>
      <c r="B139" s="10" t="str">
        <f>IF(COUNTRY_INFO!B139=0," ",COUNTRY_INFO!B139)</f>
        <v>MOXICO</v>
      </c>
      <c r="C139" s="10" t="str">
        <f>IF(COUNTRY_INFO!C139=0," ",COUNTRY_INFO!C139)</f>
        <v>LUCHAZES</v>
      </c>
      <c r="D139" s="11" t="str">
        <f>IF(OR(COUNTRY_INFO!$T$9:$T$1000="T3 (ALB/MBD)",COUNTRY_INFO!$U$9:$U$1000="T3 (ALB/MBD)"), "T3 (ALB/MBD)", " ")</f>
        <v xml:space="preserve"> </v>
      </c>
      <c r="E139" s="64"/>
      <c r="F139" s="127"/>
      <c r="G139" s="14"/>
      <c r="H139" s="14"/>
      <c r="I139" s="67"/>
      <c r="J139" s="11">
        <f t="shared" si="25"/>
        <v>0</v>
      </c>
      <c r="K139" s="2"/>
      <c r="L139" s="22"/>
      <c r="M139" s="72"/>
      <c r="N139" s="14">
        <f t="shared" si="26"/>
        <v>0</v>
      </c>
      <c r="O139" s="68" t="str">
        <f t="shared" si="27"/>
        <v xml:space="preserve"> </v>
      </c>
      <c r="P139" s="68" t="str">
        <f t="shared" si="28"/>
        <v xml:space="preserve"> </v>
      </c>
      <c r="Q139" s="71" t="str">
        <f t="shared" si="29"/>
        <v xml:space="preserve"> </v>
      </c>
      <c r="R139" s="68" t="str">
        <f t="shared" si="30"/>
        <v xml:space="preserve"> </v>
      </c>
    </row>
    <row r="140" spans="1:18" x14ac:dyDescent="0.25">
      <c r="A140" s="10" t="str">
        <f>IF(COUNTRY_INFO!A140=0," ",COUNTRY_INFO!A140)</f>
        <v>Angola</v>
      </c>
      <c r="B140" s="10" t="str">
        <f>IF(COUNTRY_INFO!B140=0," ",COUNTRY_INFO!B140)</f>
        <v>MOXICO</v>
      </c>
      <c r="C140" s="10" t="str">
        <f>IF(COUNTRY_INFO!C140=0," ",COUNTRY_INFO!C140)</f>
        <v>LUMBALA NGUIMBO</v>
      </c>
      <c r="D140" s="11" t="str">
        <f>IF(OR(COUNTRY_INFO!$T$9:$T$1000="T3 (ALB/MBD)",COUNTRY_INFO!$U$9:$U$1000="T3 (ALB/MBD)"), "T3 (ALB/MBD)", " ")</f>
        <v xml:space="preserve"> </v>
      </c>
      <c r="E140" s="64"/>
      <c r="F140" s="127"/>
      <c r="G140" s="14"/>
      <c r="H140" s="14"/>
      <c r="I140" s="67"/>
      <c r="J140" s="11">
        <f t="shared" si="25"/>
        <v>0</v>
      </c>
      <c r="K140" s="2"/>
      <c r="L140" s="22"/>
      <c r="M140" s="72"/>
      <c r="N140" s="14">
        <f t="shared" si="26"/>
        <v>0</v>
      </c>
      <c r="O140" s="68" t="str">
        <f t="shared" si="27"/>
        <v xml:space="preserve"> </v>
      </c>
      <c r="P140" s="68" t="str">
        <f t="shared" si="28"/>
        <v xml:space="preserve"> </v>
      </c>
      <c r="Q140" s="71" t="str">
        <f t="shared" si="29"/>
        <v xml:space="preserve"> </v>
      </c>
      <c r="R140" s="68" t="str">
        <f t="shared" si="30"/>
        <v xml:space="preserve"> </v>
      </c>
    </row>
    <row r="141" spans="1:18" x14ac:dyDescent="0.25">
      <c r="A141" s="10" t="str">
        <f>IF(COUNTRY_INFO!A141=0," ",COUNTRY_INFO!A141)</f>
        <v>Angola</v>
      </c>
      <c r="B141" s="10" t="str">
        <f>IF(COUNTRY_INFO!B141=0," ",COUNTRY_INFO!B141)</f>
        <v>MOXICO</v>
      </c>
      <c r="C141" s="10" t="str">
        <f>IF(COUNTRY_INFO!C141=0," ",COUNTRY_INFO!C141)</f>
        <v>CAMEIA</v>
      </c>
      <c r="D141" s="11" t="str">
        <f>IF(OR(COUNTRY_INFO!$T$9:$T$1000="T3 (ALB/MBD)",COUNTRY_INFO!$U$9:$U$1000="T3 (ALB/MBD)"), "T3 (ALB/MBD)", " ")</f>
        <v xml:space="preserve"> </v>
      </c>
      <c r="E141" s="64"/>
      <c r="F141" s="127"/>
      <c r="G141" s="14"/>
      <c r="H141" s="14"/>
      <c r="I141" s="67"/>
      <c r="J141" s="11">
        <f t="shared" si="25"/>
        <v>0</v>
      </c>
      <c r="K141" s="2"/>
      <c r="L141" s="22"/>
      <c r="M141" s="72"/>
      <c r="N141" s="14">
        <f t="shared" si="26"/>
        <v>0</v>
      </c>
      <c r="O141" s="68" t="str">
        <f t="shared" si="27"/>
        <v xml:space="preserve"> </v>
      </c>
      <c r="P141" s="68" t="str">
        <f t="shared" si="28"/>
        <v xml:space="preserve"> </v>
      </c>
      <c r="Q141" s="71" t="str">
        <f t="shared" si="29"/>
        <v xml:space="preserve"> </v>
      </c>
      <c r="R141" s="68" t="str">
        <f t="shared" si="30"/>
        <v xml:space="preserve"> </v>
      </c>
    </row>
    <row r="142" spans="1:18" x14ac:dyDescent="0.25">
      <c r="A142" s="10" t="str">
        <f>IF(COUNTRY_INFO!A142=0," ",COUNTRY_INFO!A142)</f>
        <v>Angola</v>
      </c>
      <c r="B142" s="10" t="str">
        <f>IF(COUNTRY_INFO!B142=0," ",COUNTRY_INFO!B142)</f>
        <v>MOXICO</v>
      </c>
      <c r="C142" s="10" t="str">
        <f>IF(COUNTRY_INFO!C142=0," ",COUNTRY_INFO!C142)</f>
        <v>LUENA</v>
      </c>
      <c r="D142" s="11" t="str">
        <f>IF(OR(COUNTRY_INFO!$T$9:$T$1000="T3 (ALB/MBD)",COUNTRY_INFO!$U$9:$U$1000="T3 (ALB/MBD)"), "T3 (ALB/MBD)", " ")</f>
        <v xml:space="preserve"> </v>
      </c>
      <c r="E142" s="64"/>
      <c r="F142" s="127"/>
      <c r="G142" s="14"/>
      <c r="H142" s="14"/>
      <c r="I142" s="67"/>
      <c r="J142" s="11">
        <f t="shared" si="25"/>
        <v>0</v>
      </c>
      <c r="K142" s="2"/>
      <c r="L142" s="22"/>
      <c r="M142" s="72"/>
      <c r="N142" s="14">
        <f t="shared" si="26"/>
        <v>0</v>
      </c>
      <c r="O142" s="68" t="str">
        <f t="shared" si="27"/>
        <v xml:space="preserve"> </v>
      </c>
      <c r="P142" s="68" t="str">
        <f t="shared" si="28"/>
        <v xml:space="preserve"> </v>
      </c>
      <c r="Q142" s="71" t="str">
        <f t="shared" si="29"/>
        <v xml:space="preserve"> </v>
      </c>
      <c r="R142" s="68" t="str">
        <f t="shared" si="30"/>
        <v xml:space="preserve"> </v>
      </c>
    </row>
    <row r="143" spans="1:18" x14ac:dyDescent="0.25">
      <c r="A143" s="10" t="str">
        <f>IF(COUNTRY_INFO!A143=0," ",COUNTRY_INFO!A143)</f>
        <v>Angola</v>
      </c>
      <c r="B143" s="10" t="str">
        <f>IF(COUNTRY_INFO!B143=0," ",COUNTRY_INFO!B143)</f>
        <v>NAMIBE</v>
      </c>
      <c r="C143" s="10" t="str">
        <f>IF(COUNTRY_INFO!C143=0," ",COUNTRY_INFO!C143)</f>
        <v>BIBALA</v>
      </c>
      <c r="D143" s="11" t="str">
        <f>IF(OR(COUNTRY_INFO!$T$9:$T$1000="T3 (ALB/MBD)",COUNTRY_INFO!$U$9:$U$1000="T3 (ALB/MBD)"), "T3 (ALB/MBD)", " ")</f>
        <v xml:space="preserve"> </v>
      </c>
      <c r="E143" s="64"/>
      <c r="F143" s="127"/>
      <c r="G143" s="14"/>
      <c r="H143" s="14"/>
      <c r="I143" s="67"/>
      <c r="J143" s="11">
        <f t="shared" si="25"/>
        <v>0</v>
      </c>
      <c r="K143" s="2"/>
      <c r="L143" s="22"/>
      <c r="M143" s="72"/>
      <c r="N143" s="14">
        <f t="shared" si="26"/>
        <v>0</v>
      </c>
      <c r="O143" s="68" t="str">
        <f t="shared" si="27"/>
        <v xml:space="preserve"> </v>
      </c>
      <c r="P143" s="68" t="str">
        <f t="shared" si="28"/>
        <v xml:space="preserve"> </v>
      </c>
      <c r="Q143" s="71" t="str">
        <f t="shared" si="29"/>
        <v xml:space="preserve"> </v>
      </c>
      <c r="R143" s="68" t="str">
        <f t="shared" si="30"/>
        <v xml:space="preserve"> </v>
      </c>
    </row>
    <row r="144" spans="1:18" x14ac:dyDescent="0.25">
      <c r="A144" s="10" t="str">
        <f>IF(COUNTRY_INFO!A144=0," ",COUNTRY_INFO!A144)</f>
        <v>Angola</v>
      </c>
      <c r="B144" s="10" t="str">
        <f>IF(COUNTRY_INFO!B144=0," ",COUNTRY_INFO!B144)</f>
        <v>NAMIBE</v>
      </c>
      <c r="C144" s="10" t="str">
        <f>IF(COUNTRY_INFO!C144=0," ",COUNTRY_INFO!C144)</f>
        <v>CAMUCUIO</v>
      </c>
      <c r="D144" s="11" t="str">
        <f>IF(OR(COUNTRY_INFO!$T$9:$T$1000="T3 (ALB/MBD)",COUNTRY_INFO!$U$9:$U$1000="T3 (ALB/MBD)"), "T3 (ALB/MBD)", " ")</f>
        <v xml:space="preserve"> </v>
      </c>
      <c r="E144" s="64"/>
      <c r="F144" s="127"/>
      <c r="G144" s="14"/>
      <c r="H144" s="14"/>
      <c r="I144" s="67"/>
      <c r="J144" s="11">
        <f t="shared" si="25"/>
        <v>0</v>
      </c>
      <c r="K144" s="2"/>
      <c r="L144" s="22"/>
      <c r="M144" s="72"/>
      <c r="N144" s="14">
        <f t="shared" si="26"/>
        <v>0</v>
      </c>
      <c r="O144" s="68" t="str">
        <f t="shared" si="27"/>
        <v xml:space="preserve"> </v>
      </c>
      <c r="P144" s="68" t="str">
        <f t="shared" si="28"/>
        <v xml:space="preserve"> </v>
      </c>
      <c r="Q144" s="71" t="str">
        <f t="shared" si="29"/>
        <v xml:space="preserve"> </v>
      </c>
      <c r="R144" s="68" t="str">
        <f t="shared" si="30"/>
        <v xml:space="preserve"> </v>
      </c>
    </row>
    <row r="145" spans="1:18" x14ac:dyDescent="0.25">
      <c r="A145" s="10" t="str">
        <f>IF(COUNTRY_INFO!A145=0," ",COUNTRY_INFO!A145)</f>
        <v>Angola</v>
      </c>
      <c r="B145" s="10" t="str">
        <f>IF(COUNTRY_INFO!B145=0," ",COUNTRY_INFO!B145)</f>
        <v>NAMIBE</v>
      </c>
      <c r="C145" s="10" t="str">
        <f>IF(COUNTRY_INFO!C145=0," ",COUNTRY_INFO!C145)</f>
        <v>NAMIBE</v>
      </c>
      <c r="D145" s="11" t="str">
        <f>IF(OR(COUNTRY_INFO!$T$9:$T$1000="T3 (ALB/MBD)",COUNTRY_INFO!$U$9:$U$1000="T3 (ALB/MBD)"), "T3 (ALB/MBD)", " ")</f>
        <v xml:space="preserve"> </v>
      </c>
      <c r="E145" s="64"/>
      <c r="F145" s="127"/>
      <c r="G145" s="14"/>
      <c r="H145" s="14"/>
      <c r="I145" s="67"/>
      <c r="J145" s="11">
        <f t="shared" si="25"/>
        <v>0</v>
      </c>
      <c r="K145" s="2"/>
      <c r="L145" s="22"/>
      <c r="M145" s="72"/>
      <c r="N145" s="14">
        <f t="shared" si="26"/>
        <v>0</v>
      </c>
      <c r="O145" s="68" t="str">
        <f t="shared" si="27"/>
        <v xml:space="preserve"> </v>
      </c>
      <c r="P145" s="68" t="str">
        <f t="shared" si="28"/>
        <v xml:space="preserve"> </v>
      </c>
      <c r="Q145" s="71" t="str">
        <f t="shared" si="29"/>
        <v xml:space="preserve"> </v>
      </c>
      <c r="R145" s="68" t="str">
        <f t="shared" si="30"/>
        <v xml:space="preserve"> </v>
      </c>
    </row>
    <row r="146" spans="1:18" x14ac:dyDescent="0.25">
      <c r="A146" s="10" t="str">
        <f>IF(COUNTRY_INFO!A146=0," ",COUNTRY_INFO!A146)</f>
        <v>Angola</v>
      </c>
      <c r="B146" s="10" t="str">
        <f>IF(COUNTRY_INFO!B146=0," ",COUNTRY_INFO!B146)</f>
        <v>NAMIBE</v>
      </c>
      <c r="C146" s="10" t="str">
        <f>IF(COUNTRY_INFO!C146=0," ",COUNTRY_INFO!C146)</f>
        <v>TOMBUA</v>
      </c>
      <c r="D146" s="11" t="str">
        <f>IF(OR(COUNTRY_INFO!$T$9:$T$1000="T3 (ALB/MBD)",COUNTRY_INFO!$U$9:$U$1000="T3 (ALB/MBD)"), "T3 (ALB/MBD)", " ")</f>
        <v xml:space="preserve"> </v>
      </c>
      <c r="E146" s="64"/>
      <c r="F146" s="127"/>
      <c r="G146" s="14"/>
      <c r="H146" s="14"/>
      <c r="I146" s="67"/>
      <c r="J146" s="11">
        <f t="shared" si="25"/>
        <v>0</v>
      </c>
      <c r="K146" s="2"/>
      <c r="L146" s="22"/>
      <c r="M146" s="72"/>
      <c r="N146" s="14">
        <f t="shared" si="26"/>
        <v>0</v>
      </c>
      <c r="O146" s="68" t="str">
        <f t="shared" si="27"/>
        <v xml:space="preserve"> </v>
      </c>
      <c r="P146" s="68" t="str">
        <f t="shared" si="28"/>
        <v xml:space="preserve"> </v>
      </c>
      <c r="Q146" s="71" t="str">
        <f t="shared" si="29"/>
        <v xml:space="preserve"> </v>
      </c>
      <c r="R146" s="68" t="str">
        <f t="shared" si="30"/>
        <v xml:space="preserve"> </v>
      </c>
    </row>
    <row r="147" spans="1:18" x14ac:dyDescent="0.25">
      <c r="A147" s="10" t="str">
        <f>IF(COUNTRY_INFO!A147=0," ",COUNTRY_INFO!A147)</f>
        <v>Angola</v>
      </c>
      <c r="B147" s="10" t="str">
        <f>IF(COUNTRY_INFO!B147=0," ",COUNTRY_INFO!B147)</f>
        <v>NAMIBE</v>
      </c>
      <c r="C147" s="10" t="str">
        <f>IF(COUNTRY_INFO!C147=0," ",COUNTRY_INFO!C147)</f>
        <v>VIREI</v>
      </c>
      <c r="D147" s="11" t="str">
        <f>IF(OR(COUNTRY_INFO!$T$9:$T$1000="T3 (ALB/MBD)",COUNTRY_INFO!$U$9:$U$1000="T3 (ALB/MBD)"), "T3 (ALB/MBD)", " ")</f>
        <v xml:space="preserve"> </v>
      </c>
      <c r="E147" s="64"/>
      <c r="F147" s="127"/>
      <c r="G147" s="14"/>
      <c r="H147" s="14"/>
      <c r="I147" s="67"/>
      <c r="J147" s="11">
        <f t="shared" si="25"/>
        <v>0</v>
      </c>
      <c r="K147" s="2"/>
      <c r="L147" s="22"/>
      <c r="M147" s="72"/>
      <c r="N147" s="14">
        <f t="shared" si="26"/>
        <v>0</v>
      </c>
      <c r="O147" s="68" t="str">
        <f t="shared" si="27"/>
        <v xml:space="preserve"> </v>
      </c>
      <c r="P147" s="68" t="str">
        <f t="shared" si="28"/>
        <v xml:space="preserve"> </v>
      </c>
      <c r="Q147" s="71" t="str">
        <f t="shared" si="29"/>
        <v xml:space="preserve"> </v>
      </c>
      <c r="R147" s="68" t="str">
        <f t="shared" si="30"/>
        <v xml:space="preserve"> </v>
      </c>
    </row>
    <row r="148" spans="1:18" x14ac:dyDescent="0.25">
      <c r="A148" s="10" t="str">
        <f>IF(COUNTRY_INFO!A148=0," ",COUNTRY_INFO!A148)</f>
        <v>Angola</v>
      </c>
      <c r="B148" s="10" t="str">
        <f>IF(COUNTRY_INFO!B148=0," ",COUNTRY_INFO!B148)</f>
        <v>UIGE</v>
      </c>
      <c r="C148" s="10" t="str">
        <f>IF(COUNTRY_INFO!C148=0," ",COUNTRY_INFO!C148)</f>
        <v>AMBUILA</v>
      </c>
      <c r="D148" s="11" t="str">
        <f>IF(OR(COUNTRY_INFO!$T$9:$T$1000="T3 (ALB/MBD)",COUNTRY_INFO!$U$9:$U$1000="T3 (ALB/MBD)"), "T3 (ALB/MBD)", " ")</f>
        <v xml:space="preserve"> </v>
      </c>
      <c r="E148" s="64"/>
      <c r="F148" s="127"/>
      <c r="G148" s="14"/>
      <c r="H148" s="14"/>
      <c r="I148" s="67"/>
      <c r="J148" s="11">
        <f t="shared" si="25"/>
        <v>0</v>
      </c>
      <c r="K148" s="2"/>
      <c r="L148" s="22"/>
      <c r="M148" s="72"/>
      <c r="N148" s="14">
        <f t="shared" si="26"/>
        <v>0</v>
      </c>
      <c r="O148" s="68" t="str">
        <f t="shared" si="27"/>
        <v xml:space="preserve"> </v>
      </c>
      <c r="P148" s="68" t="str">
        <f t="shared" si="28"/>
        <v xml:space="preserve"> </v>
      </c>
      <c r="Q148" s="71" t="str">
        <f t="shared" si="29"/>
        <v xml:space="preserve"> </v>
      </c>
      <c r="R148" s="68" t="str">
        <f t="shared" si="30"/>
        <v xml:space="preserve"> </v>
      </c>
    </row>
    <row r="149" spans="1:18" x14ac:dyDescent="0.25">
      <c r="A149" s="10" t="str">
        <f>IF(COUNTRY_INFO!A149=0," ",COUNTRY_INFO!A149)</f>
        <v>Angola</v>
      </c>
      <c r="B149" s="10" t="str">
        <f>IF(COUNTRY_INFO!B149=0," ",COUNTRY_INFO!B149)</f>
        <v>UIGE</v>
      </c>
      <c r="C149" s="10" t="str">
        <f>IF(COUNTRY_INFO!C149=0," ",COUNTRY_INFO!C149)</f>
        <v>BEMBE</v>
      </c>
      <c r="D149" s="11" t="str">
        <f>IF(OR(COUNTRY_INFO!$T$9:$T$1000="T3 (ALB/MBD)",COUNTRY_INFO!$U$9:$U$1000="T3 (ALB/MBD)"), "T3 (ALB/MBD)", " ")</f>
        <v xml:space="preserve"> </v>
      </c>
      <c r="E149" s="64"/>
      <c r="F149" s="127"/>
      <c r="G149" s="14"/>
      <c r="H149" s="14"/>
      <c r="I149" s="67"/>
      <c r="J149" s="11">
        <f t="shared" si="25"/>
        <v>0</v>
      </c>
      <c r="K149" s="2"/>
      <c r="L149" s="22"/>
      <c r="M149" s="72"/>
      <c r="N149" s="14">
        <f t="shared" si="26"/>
        <v>0</v>
      </c>
      <c r="O149" s="68" t="str">
        <f t="shared" si="27"/>
        <v xml:space="preserve"> </v>
      </c>
      <c r="P149" s="68" t="str">
        <f t="shared" si="28"/>
        <v xml:space="preserve"> </v>
      </c>
      <c r="Q149" s="71" t="str">
        <f t="shared" si="29"/>
        <v xml:space="preserve"> </v>
      </c>
      <c r="R149" s="68" t="str">
        <f t="shared" si="30"/>
        <v xml:space="preserve"> </v>
      </c>
    </row>
    <row r="150" spans="1:18" x14ac:dyDescent="0.25">
      <c r="A150" s="10" t="str">
        <f>IF(COUNTRY_INFO!A150=0," ",COUNTRY_INFO!A150)</f>
        <v>Angola</v>
      </c>
      <c r="B150" s="10" t="str">
        <f>IF(COUNTRY_INFO!B150=0," ",COUNTRY_INFO!B150)</f>
        <v>UIGE</v>
      </c>
      <c r="C150" s="10" t="str">
        <f>IF(COUNTRY_INFO!C150=0," ",COUNTRY_INFO!C150)</f>
        <v>BUENGAS</v>
      </c>
      <c r="D150" s="11" t="str">
        <f>IF(OR(COUNTRY_INFO!$T$9:$T$1000="T3 (ALB/MBD)",COUNTRY_INFO!$U$9:$U$1000="T3 (ALB/MBD)"), "T3 (ALB/MBD)", " ")</f>
        <v xml:space="preserve"> </v>
      </c>
      <c r="E150" s="64"/>
      <c r="F150" s="127"/>
      <c r="G150" s="14"/>
      <c r="H150" s="14"/>
      <c r="I150" s="67"/>
      <c r="J150" s="11">
        <f t="shared" si="25"/>
        <v>0</v>
      </c>
      <c r="K150" s="2"/>
      <c r="L150" s="22"/>
      <c r="M150" s="72"/>
      <c r="N150" s="14">
        <f t="shared" si="26"/>
        <v>0</v>
      </c>
      <c r="O150" s="68" t="str">
        <f t="shared" si="27"/>
        <v xml:space="preserve"> </v>
      </c>
      <c r="P150" s="68" t="str">
        <f t="shared" si="28"/>
        <v xml:space="preserve"> </v>
      </c>
      <c r="Q150" s="71" t="str">
        <f t="shared" si="29"/>
        <v xml:space="preserve"> </v>
      </c>
      <c r="R150" s="68" t="str">
        <f t="shared" si="30"/>
        <v xml:space="preserve"> </v>
      </c>
    </row>
    <row r="151" spans="1:18" x14ac:dyDescent="0.25">
      <c r="A151" s="10" t="str">
        <f>IF(COUNTRY_INFO!A151=0," ",COUNTRY_INFO!A151)</f>
        <v>Angola</v>
      </c>
      <c r="B151" s="10" t="str">
        <f>IF(COUNTRY_INFO!B151=0," ",COUNTRY_INFO!B151)</f>
        <v>UIGE</v>
      </c>
      <c r="C151" s="10" t="str">
        <f>IF(COUNTRY_INFO!C151=0," ",COUNTRY_INFO!C151)</f>
        <v>BUNGO</v>
      </c>
      <c r="D151" s="11" t="str">
        <f>IF(OR(COUNTRY_INFO!$T$9:$T$1000="T3 (ALB/MBD)",COUNTRY_INFO!$U$9:$U$1000="T3 (ALB/MBD)"), "T3 (ALB/MBD)", " ")</f>
        <v xml:space="preserve"> </v>
      </c>
      <c r="E151" s="64"/>
      <c r="F151" s="127"/>
      <c r="G151" s="14"/>
      <c r="H151" s="14"/>
      <c r="I151" s="67"/>
      <c r="J151" s="11">
        <f t="shared" si="25"/>
        <v>0</v>
      </c>
      <c r="K151" s="2"/>
      <c r="L151" s="22"/>
      <c r="M151" s="72"/>
      <c r="N151" s="14">
        <f t="shared" si="26"/>
        <v>0</v>
      </c>
      <c r="O151" s="68" t="str">
        <f t="shared" si="27"/>
        <v xml:space="preserve"> </v>
      </c>
      <c r="P151" s="68" t="str">
        <f t="shared" si="28"/>
        <v xml:space="preserve"> </v>
      </c>
      <c r="Q151" s="71" t="str">
        <f t="shared" si="29"/>
        <v xml:space="preserve"> </v>
      </c>
      <c r="R151" s="68" t="str">
        <f t="shared" si="30"/>
        <v xml:space="preserve"> </v>
      </c>
    </row>
    <row r="152" spans="1:18" x14ac:dyDescent="0.25">
      <c r="A152" s="10" t="str">
        <f>IF(COUNTRY_INFO!A152=0," ",COUNTRY_INFO!A152)</f>
        <v>Angola</v>
      </c>
      <c r="B152" s="10" t="str">
        <f>IF(COUNTRY_INFO!B152=0," ",COUNTRY_INFO!B152)</f>
        <v>UIGE</v>
      </c>
      <c r="C152" s="10" t="str">
        <f>IF(COUNTRY_INFO!C152=0," ",COUNTRY_INFO!C152)</f>
        <v>CANGOLA</v>
      </c>
      <c r="D152" s="11" t="str">
        <f>IF(OR(COUNTRY_INFO!$T$9:$T$1000="T3 (ALB/MBD)",COUNTRY_INFO!$U$9:$U$1000="T3 (ALB/MBD)"), "T3 (ALB/MBD)", " ")</f>
        <v xml:space="preserve"> </v>
      </c>
      <c r="E152" s="64"/>
      <c r="F152" s="127"/>
      <c r="G152" s="14"/>
      <c r="H152" s="14"/>
      <c r="I152" s="67"/>
      <c r="J152" s="11">
        <f t="shared" si="25"/>
        <v>0</v>
      </c>
      <c r="K152" s="2"/>
      <c r="L152" s="22"/>
      <c r="M152" s="72"/>
      <c r="N152" s="14">
        <f t="shared" si="26"/>
        <v>0</v>
      </c>
      <c r="O152" s="68" t="str">
        <f t="shared" si="27"/>
        <v xml:space="preserve"> </v>
      </c>
      <c r="P152" s="68" t="str">
        <f t="shared" si="28"/>
        <v xml:space="preserve"> </v>
      </c>
      <c r="Q152" s="71" t="str">
        <f t="shared" si="29"/>
        <v xml:space="preserve"> </v>
      </c>
      <c r="R152" s="68" t="str">
        <f t="shared" si="30"/>
        <v xml:space="preserve"> </v>
      </c>
    </row>
    <row r="153" spans="1:18" x14ac:dyDescent="0.25">
      <c r="A153" s="10" t="str">
        <f>IF(COUNTRY_INFO!A153=0," ",COUNTRY_INFO!A153)</f>
        <v>Angola</v>
      </c>
      <c r="B153" s="10" t="str">
        <f>IF(COUNTRY_INFO!B153=0," ",COUNTRY_INFO!B153)</f>
        <v>UIGE</v>
      </c>
      <c r="C153" s="10" t="str">
        <f>IF(COUNTRY_INFO!C153=0," ",COUNTRY_INFO!C153)</f>
        <v>DAMBA</v>
      </c>
      <c r="D153" s="11" t="str">
        <f>IF(OR(COUNTRY_INFO!$T$9:$T$1000="T3 (ALB/MBD)",COUNTRY_INFO!$U$9:$U$1000="T3 (ALB/MBD)"), "T3 (ALB/MBD)", " ")</f>
        <v xml:space="preserve"> </v>
      </c>
      <c r="E153" s="64"/>
      <c r="F153" s="127"/>
      <c r="G153" s="14"/>
      <c r="H153" s="14"/>
      <c r="I153" s="67"/>
      <c r="J153" s="11">
        <f t="shared" si="25"/>
        <v>0</v>
      </c>
      <c r="K153" s="2"/>
      <c r="L153" s="22"/>
      <c r="M153" s="72"/>
      <c r="N153" s="14">
        <f t="shared" si="26"/>
        <v>0</v>
      </c>
      <c r="O153" s="68" t="str">
        <f t="shared" si="27"/>
        <v xml:space="preserve"> </v>
      </c>
      <c r="P153" s="68" t="str">
        <f t="shared" si="28"/>
        <v xml:space="preserve"> </v>
      </c>
      <c r="Q153" s="71" t="str">
        <f t="shared" si="29"/>
        <v xml:space="preserve"> </v>
      </c>
      <c r="R153" s="68" t="str">
        <f t="shared" si="30"/>
        <v xml:space="preserve"> </v>
      </c>
    </row>
    <row r="154" spans="1:18" x14ac:dyDescent="0.25">
      <c r="A154" s="10" t="str">
        <f>IF(COUNTRY_INFO!A154=0," ",COUNTRY_INFO!A154)</f>
        <v>Angola</v>
      </c>
      <c r="B154" s="10" t="str">
        <f>IF(COUNTRY_INFO!B154=0," ",COUNTRY_INFO!B154)</f>
        <v>UIGE</v>
      </c>
      <c r="C154" s="10" t="str">
        <f>IF(COUNTRY_INFO!C154=0," ",COUNTRY_INFO!C154)</f>
        <v>MAQUELA DO ZOMBO</v>
      </c>
      <c r="D154" s="11" t="str">
        <f>IF(OR(COUNTRY_INFO!$T$9:$T$1000="T3 (ALB/MBD)",COUNTRY_INFO!$U$9:$U$1000="T3 (ALB/MBD)"), "T3 (ALB/MBD)", " ")</f>
        <v xml:space="preserve"> </v>
      </c>
      <c r="E154" s="64"/>
      <c r="F154" s="127"/>
      <c r="G154" s="14"/>
      <c r="H154" s="14"/>
      <c r="I154" s="67"/>
      <c r="J154" s="11">
        <f t="shared" si="25"/>
        <v>0</v>
      </c>
      <c r="K154" s="2"/>
      <c r="L154" s="22"/>
      <c r="M154" s="72"/>
      <c r="N154" s="14">
        <f t="shared" si="26"/>
        <v>0</v>
      </c>
      <c r="O154" s="68" t="str">
        <f t="shared" si="27"/>
        <v xml:space="preserve"> </v>
      </c>
      <c r="P154" s="68" t="str">
        <f t="shared" si="28"/>
        <v xml:space="preserve"> </v>
      </c>
      <c r="Q154" s="71" t="str">
        <f t="shared" si="29"/>
        <v xml:space="preserve"> </v>
      </c>
      <c r="R154" s="68" t="str">
        <f t="shared" si="30"/>
        <v xml:space="preserve"> </v>
      </c>
    </row>
    <row r="155" spans="1:18" x14ac:dyDescent="0.25">
      <c r="A155" s="10" t="str">
        <f>IF(COUNTRY_INFO!A155=0," ",COUNTRY_INFO!A155)</f>
        <v>Angola</v>
      </c>
      <c r="B155" s="10" t="str">
        <f>IF(COUNTRY_INFO!B155=0," ",COUNTRY_INFO!B155)</f>
        <v>UIGE</v>
      </c>
      <c r="C155" s="10" t="str">
        <f>IF(COUNTRY_INFO!C155=0," ",COUNTRY_INFO!C155)</f>
        <v>MILUNGA</v>
      </c>
      <c r="D155" s="11" t="str">
        <f>IF(OR(COUNTRY_INFO!$T$9:$T$1000="T3 (ALB/MBD)",COUNTRY_INFO!$U$9:$U$1000="T3 (ALB/MBD)"), "T3 (ALB/MBD)", " ")</f>
        <v xml:space="preserve"> </v>
      </c>
      <c r="E155" s="64"/>
      <c r="F155" s="127"/>
      <c r="G155" s="14"/>
      <c r="H155" s="14"/>
      <c r="I155" s="67"/>
      <c r="J155" s="11">
        <f t="shared" si="25"/>
        <v>0</v>
      </c>
      <c r="K155" s="2"/>
      <c r="L155" s="22"/>
      <c r="M155" s="72"/>
      <c r="N155" s="14">
        <f t="shared" si="26"/>
        <v>0</v>
      </c>
      <c r="O155" s="68" t="str">
        <f t="shared" si="27"/>
        <v xml:space="preserve"> </v>
      </c>
      <c r="P155" s="68" t="str">
        <f t="shared" si="28"/>
        <v xml:space="preserve"> </v>
      </c>
      <c r="Q155" s="71" t="str">
        <f t="shared" si="29"/>
        <v xml:space="preserve"> </v>
      </c>
      <c r="R155" s="68" t="str">
        <f t="shared" si="30"/>
        <v xml:space="preserve"> </v>
      </c>
    </row>
    <row r="156" spans="1:18" x14ac:dyDescent="0.25">
      <c r="A156" s="10" t="str">
        <f>IF(COUNTRY_INFO!A156=0," ",COUNTRY_INFO!A156)</f>
        <v>Angola</v>
      </c>
      <c r="B156" s="10" t="str">
        <f>IF(COUNTRY_INFO!B156=0," ",COUNTRY_INFO!B156)</f>
        <v>UIGE</v>
      </c>
      <c r="C156" s="10" t="str">
        <f>IF(COUNTRY_INFO!C156=0," ",COUNTRY_INFO!C156)</f>
        <v>MUCABA</v>
      </c>
      <c r="D156" s="11" t="str">
        <f>IF(OR(COUNTRY_INFO!$T$9:$T$1000="T3 (ALB/MBD)",COUNTRY_INFO!$U$9:$U$1000="T3 (ALB/MBD)"), "T3 (ALB/MBD)", " ")</f>
        <v xml:space="preserve"> </v>
      </c>
      <c r="E156" s="64"/>
      <c r="F156" s="127"/>
      <c r="G156" s="14"/>
      <c r="H156" s="14"/>
      <c r="I156" s="67"/>
      <c r="J156" s="11">
        <f t="shared" si="25"/>
        <v>0</v>
      </c>
      <c r="K156" s="2"/>
      <c r="L156" s="22"/>
      <c r="M156" s="72"/>
      <c r="N156" s="14">
        <f t="shared" si="26"/>
        <v>0</v>
      </c>
      <c r="O156" s="68" t="str">
        <f t="shared" si="27"/>
        <v xml:space="preserve"> </v>
      </c>
      <c r="P156" s="68" t="str">
        <f t="shared" si="28"/>
        <v xml:space="preserve"> </v>
      </c>
      <c r="Q156" s="71" t="str">
        <f t="shared" si="29"/>
        <v xml:space="preserve"> </v>
      </c>
      <c r="R156" s="68" t="str">
        <f t="shared" si="30"/>
        <v xml:space="preserve"> </v>
      </c>
    </row>
    <row r="157" spans="1:18" x14ac:dyDescent="0.25">
      <c r="A157" s="10" t="str">
        <f>IF(COUNTRY_INFO!A157=0," ",COUNTRY_INFO!A157)</f>
        <v>Angola</v>
      </c>
      <c r="B157" s="10" t="str">
        <f>IF(COUNTRY_INFO!B157=0," ",COUNTRY_INFO!B157)</f>
        <v>UIGE</v>
      </c>
      <c r="C157" s="10" t="str">
        <f>IF(COUNTRY_INFO!C157=0," ",COUNTRY_INFO!C157)</f>
        <v>NEGAGE</v>
      </c>
      <c r="D157" s="11" t="str">
        <f>IF(OR(COUNTRY_INFO!$T$9:$T$1000="T3 (ALB/MBD)",COUNTRY_INFO!$U$9:$U$1000="T3 (ALB/MBD)"), "T3 (ALB/MBD)", " ")</f>
        <v xml:space="preserve"> </v>
      </c>
      <c r="E157" s="64"/>
      <c r="F157" s="127"/>
      <c r="G157" s="14"/>
      <c r="H157" s="14"/>
      <c r="I157" s="67"/>
      <c r="J157" s="11">
        <f t="shared" si="25"/>
        <v>0</v>
      </c>
      <c r="K157" s="2"/>
      <c r="L157" s="22"/>
      <c r="M157" s="72"/>
      <c r="N157" s="14">
        <f t="shared" si="26"/>
        <v>0</v>
      </c>
      <c r="O157" s="68" t="str">
        <f t="shared" si="27"/>
        <v xml:space="preserve"> </v>
      </c>
      <c r="P157" s="68" t="str">
        <f t="shared" si="28"/>
        <v xml:space="preserve"> </v>
      </c>
      <c r="Q157" s="71" t="str">
        <f t="shared" si="29"/>
        <v xml:space="preserve"> </v>
      </c>
      <c r="R157" s="68" t="str">
        <f t="shared" si="30"/>
        <v xml:space="preserve"> </v>
      </c>
    </row>
    <row r="158" spans="1:18" x14ac:dyDescent="0.25">
      <c r="A158" s="10" t="str">
        <f>IF(COUNTRY_INFO!A158=0," ",COUNTRY_INFO!A158)</f>
        <v>Angola</v>
      </c>
      <c r="B158" s="10" t="str">
        <f>IF(COUNTRY_INFO!B158=0," ",COUNTRY_INFO!B158)</f>
        <v>UIGE</v>
      </c>
      <c r="C158" s="10" t="str">
        <f>IF(COUNTRY_INFO!C158=0," ",COUNTRY_INFO!C158)</f>
        <v>PURI</v>
      </c>
      <c r="D158" s="11" t="str">
        <f>IF(OR(COUNTRY_INFO!$T$9:$T$1000="T3 (ALB/MBD)",COUNTRY_INFO!$U$9:$U$1000="T3 (ALB/MBD)"), "T3 (ALB/MBD)", " ")</f>
        <v xml:space="preserve"> </v>
      </c>
      <c r="E158" s="64"/>
      <c r="F158" s="127"/>
      <c r="G158" s="14"/>
      <c r="H158" s="14"/>
      <c r="I158" s="67"/>
      <c r="J158" s="11">
        <f t="shared" si="25"/>
        <v>0</v>
      </c>
      <c r="K158" s="2"/>
      <c r="L158" s="22"/>
      <c r="M158" s="72"/>
      <c r="N158" s="14">
        <f t="shared" si="26"/>
        <v>0</v>
      </c>
      <c r="O158" s="68" t="str">
        <f t="shared" si="27"/>
        <v xml:space="preserve"> </v>
      </c>
      <c r="P158" s="68" t="str">
        <f t="shared" si="28"/>
        <v xml:space="preserve"> </v>
      </c>
      <c r="Q158" s="71" t="str">
        <f t="shared" si="29"/>
        <v xml:space="preserve"> </v>
      </c>
      <c r="R158" s="68" t="str">
        <f t="shared" si="30"/>
        <v xml:space="preserve"> </v>
      </c>
    </row>
    <row r="159" spans="1:18" x14ac:dyDescent="0.25">
      <c r="A159" s="10" t="str">
        <f>IF(COUNTRY_INFO!A159=0," ",COUNTRY_INFO!A159)</f>
        <v>Angola</v>
      </c>
      <c r="B159" s="10" t="str">
        <f>IF(COUNTRY_INFO!B159=0," ",COUNTRY_INFO!B159)</f>
        <v>UIGE</v>
      </c>
      <c r="C159" s="10" t="str">
        <f>IF(COUNTRY_INFO!C159=0," ",COUNTRY_INFO!C159)</f>
        <v>QUIMBELE</v>
      </c>
      <c r="D159" s="11" t="str">
        <f>IF(OR(COUNTRY_INFO!$T$9:$T$1000="T3 (ALB/MBD)",COUNTRY_INFO!$U$9:$U$1000="T3 (ALB/MBD)"), "T3 (ALB/MBD)", " ")</f>
        <v xml:space="preserve"> </v>
      </c>
      <c r="E159" s="64"/>
      <c r="F159" s="127"/>
      <c r="G159" s="14"/>
      <c r="H159" s="14"/>
      <c r="I159" s="67"/>
      <c r="J159" s="11">
        <f t="shared" si="25"/>
        <v>0</v>
      </c>
      <c r="K159" s="2"/>
      <c r="L159" s="22"/>
      <c r="M159" s="72"/>
      <c r="N159" s="14">
        <f t="shared" si="26"/>
        <v>0</v>
      </c>
      <c r="O159" s="68" t="str">
        <f t="shared" si="27"/>
        <v xml:space="preserve"> </v>
      </c>
      <c r="P159" s="68" t="str">
        <f t="shared" si="28"/>
        <v xml:space="preserve"> </v>
      </c>
      <c r="Q159" s="71" t="str">
        <f t="shared" si="29"/>
        <v xml:space="preserve"> </v>
      </c>
      <c r="R159" s="68" t="str">
        <f t="shared" si="30"/>
        <v xml:space="preserve"> </v>
      </c>
    </row>
    <row r="160" spans="1:18" x14ac:dyDescent="0.25">
      <c r="A160" s="10" t="str">
        <f>IF(COUNTRY_INFO!A160=0," ",COUNTRY_INFO!A160)</f>
        <v>Angola</v>
      </c>
      <c r="B160" s="10" t="str">
        <f>IF(COUNTRY_INFO!B160=0," ",COUNTRY_INFO!B160)</f>
        <v>UIGE</v>
      </c>
      <c r="C160" s="10" t="str">
        <f>IF(COUNTRY_INFO!C160=0," ",COUNTRY_INFO!C160)</f>
        <v>QUITEXE</v>
      </c>
      <c r="D160" s="11" t="str">
        <f>IF(OR(COUNTRY_INFO!$T$9:$T$1000="T3 (ALB/MBD)",COUNTRY_INFO!$U$9:$U$1000="T3 (ALB/MBD)"), "T3 (ALB/MBD)", " ")</f>
        <v xml:space="preserve"> </v>
      </c>
      <c r="E160" s="64"/>
      <c r="F160" s="127"/>
      <c r="G160" s="14"/>
      <c r="H160" s="14"/>
      <c r="I160" s="67"/>
      <c r="J160" s="11">
        <f t="shared" si="25"/>
        <v>0</v>
      </c>
      <c r="K160" s="2"/>
      <c r="L160" s="22"/>
      <c r="M160" s="72"/>
      <c r="N160" s="14">
        <f t="shared" si="26"/>
        <v>0</v>
      </c>
      <c r="O160" s="68" t="str">
        <f t="shared" si="27"/>
        <v xml:space="preserve"> </v>
      </c>
      <c r="P160" s="68" t="str">
        <f t="shared" si="28"/>
        <v xml:space="preserve"> </v>
      </c>
      <c r="Q160" s="71" t="str">
        <f t="shared" si="29"/>
        <v xml:space="preserve"> </v>
      </c>
      <c r="R160" s="68" t="str">
        <f t="shared" si="30"/>
        <v xml:space="preserve"> </v>
      </c>
    </row>
    <row r="161" spans="1:18" x14ac:dyDescent="0.25">
      <c r="A161" s="10" t="str">
        <f>IF(COUNTRY_INFO!A161=0," ",COUNTRY_INFO!A161)</f>
        <v>Angola</v>
      </c>
      <c r="B161" s="10" t="str">
        <f>IF(COUNTRY_INFO!B161=0," ",COUNTRY_INFO!B161)</f>
        <v>UIGE</v>
      </c>
      <c r="C161" s="10" t="str">
        <f>IF(COUNTRY_INFO!C161=0," ",COUNTRY_INFO!C161)</f>
        <v>SANZA POMBO</v>
      </c>
      <c r="D161" s="11" t="str">
        <f>IF(OR(COUNTRY_INFO!$T$9:$T$1000="T3 (ALB/MBD)",COUNTRY_INFO!$U$9:$U$1000="T3 (ALB/MBD)"), "T3 (ALB/MBD)", " ")</f>
        <v xml:space="preserve"> </v>
      </c>
      <c r="E161" s="64"/>
      <c r="F161" s="127"/>
      <c r="G161" s="14"/>
      <c r="H161" s="14"/>
      <c r="I161" s="67"/>
      <c r="J161" s="11">
        <f t="shared" si="25"/>
        <v>0</v>
      </c>
      <c r="K161" s="2"/>
      <c r="L161" s="22"/>
      <c r="M161" s="72"/>
      <c r="N161" s="14">
        <f t="shared" si="26"/>
        <v>0</v>
      </c>
      <c r="O161" s="68" t="str">
        <f t="shared" si="27"/>
        <v xml:space="preserve"> </v>
      </c>
      <c r="P161" s="68" t="str">
        <f t="shared" si="28"/>
        <v xml:space="preserve"> </v>
      </c>
      <c r="Q161" s="71" t="str">
        <f t="shared" si="29"/>
        <v xml:space="preserve"> </v>
      </c>
      <c r="R161" s="68" t="str">
        <f t="shared" si="30"/>
        <v xml:space="preserve"> </v>
      </c>
    </row>
    <row r="162" spans="1:18" x14ac:dyDescent="0.25">
      <c r="A162" s="10" t="str">
        <f>IF(COUNTRY_INFO!A162=0," ",COUNTRY_INFO!A162)</f>
        <v>Angola</v>
      </c>
      <c r="B162" s="10" t="str">
        <f>IF(COUNTRY_INFO!B162=0," ",COUNTRY_INFO!B162)</f>
        <v>UIGE</v>
      </c>
      <c r="C162" s="10" t="str">
        <f>IF(COUNTRY_INFO!C162=0," ",COUNTRY_INFO!C162)</f>
        <v>SONGO</v>
      </c>
      <c r="D162" s="11" t="str">
        <f>IF(OR(COUNTRY_INFO!$T$9:$T$1000="T3 (ALB/MBD)",COUNTRY_INFO!$U$9:$U$1000="T3 (ALB/MBD)"), "T3 (ALB/MBD)", " ")</f>
        <v xml:space="preserve"> </v>
      </c>
      <c r="E162" s="64"/>
      <c r="F162" s="127"/>
      <c r="G162" s="14"/>
      <c r="H162" s="14"/>
      <c r="I162" s="67"/>
      <c r="J162" s="11">
        <f t="shared" si="25"/>
        <v>0</v>
      </c>
      <c r="K162" s="2"/>
      <c r="L162" s="22"/>
      <c r="M162" s="72"/>
      <c r="N162" s="14">
        <f t="shared" si="26"/>
        <v>0</v>
      </c>
      <c r="O162" s="68" t="str">
        <f t="shared" si="27"/>
        <v xml:space="preserve"> </v>
      </c>
      <c r="P162" s="68" t="str">
        <f t="shared" si="28"/>
        <v xml:space="preserve"> </v>
      </c>
      <c r="Q162" s="71" t="str">
        <f t="shared" si="29"/>
        <v xml:space="preserve"> </v>
      </c>
      <c r="R162" s="68" t="str">
        <f t="shared" si="30"/>
        <v xml:space="preserve"> </v>
      </c>
    </row>
    <row r="163" spans="1:18" x14ac:dyDescent="0.25">
      <c r="A163" s="10" t="str">
        <f>IF(COUNTRY_INFO!A163=0," ",COUNTRY_INFO!A163)</f>
        <v>Angola</v>
      </c>
      <c r="B163" s="10" t="str">
        <f>IF(COUNTRY_INFO!B163=0," ",COUNTRY_INFO!B163)</f>
        <v>UIGE</v>
      </c>
      <c r="C163" s="10" t="str">
        <f>IF(COUNTRY_INFO!C163=0," ",COUNTRY_INFO!C163)</f>
        <v>UIGE</v>
      </c>
      <c r="D163" s="11" t="str">
        <f>IF(OR(COUNTRY_INFO!$T$9:$T$1000="T3 (ALB/MBD)",COUNTRY_INFO!$U$9:$U$1000="T3 (ALB/MBD)"), "T3 (ALB/MBD)", " ")</f>
        <v xml:space="preserve"> </v>
      </c>
      <c r="E163" s="64"/>
      <c r="F163" s="127"/>
      <c r="G163" s="14"/>
      <c r="H163" s="14"/>
      <c r="I163" s="67"/>
      <c r="J163" s="11">
        <f t="shared" si="25"/>
        <v>0</v>
      </c>
      <c r="K163" s="2"/>
      <c r="L163" s="22"/>
      <c r="M163" s="72"/>
      <c r="N163" s="14">
        <f t="shared" si="26"/>
        <v>0</v>
      </c>
      <c r="O163" s="68" t="str">
        <f t="shared" si="27"/>
        <v xml:space="preserve"> </v>
      </c>
      <c r="P163" s="68" t="str">
        <f t="shared" si="28"/>
        <v xml:space="preserve"> </v>
      </c>
      <c r="Q163" s="71" t="str">
        <f t="shared" si="29"/>
        <v xml:space="preserve"> </v>
      </c>
      <c r="R163" s="68" t="str">
        <f t="shared" si="30"/>
        <v xml:space="preserve"> </v>
      </c>
    </row>
    <row r="164" spans="1:18" x14ac:dyDescent="0.25">
      <c r="A164" s="10" t="str">
        <f>IF(COUNTRY_INFO!A164=0," ",COUNTRY_INFO!A164)</f>
        <v>Angola</v>
      </c>
      <c r="B164" s="10" t="str">
        <f>IF(COUNTRY_INFO!B164=0," ",COUNTRY_INFO!B164)</f>
        <v>ZAIRE</v>
      </c>
      <c r="C164" s="10" t="str">
        <f>IF(COUNTRY_INFO!C164=0," ",COUNTRY_INFO!C164)</f>
        <v>CUIMBA</v>
      </c>
      <c r="D164" s="11" t="str">
        <f>IF(OR(COUNTRY_INFO!$T$9:$T$1000="T3 (ALB/MBD)",COUNTRY_INFO!$U$9:$U$1000="T3 (ALB/MBD)"), "T3 (ALB/MBD)", " ")</f>
        <v xml:space="preserve"> </v>
      </c>
      <c r="E164" s="64"/>
      <c r="F164" s="127"/>
      <c r="G164" s="14"/>
      <c r="H164" s="14"/>
      <c r="I164" s="67"/>
      <c r="J164" s="11">
        <f t="shared" si="25"/>
        <v>0</v>
      </c>
      <c r="K164" s="2"/>
      <c r="L164" s="22"/>
      <c r="M164" s="72"/>
      <c r="N164" s="14">
        <f t="shared" si="26"/>
        <v>0</v>
      </c>
      <c r="O164" s="68" t="str">
        <f t="shared" si="27"/>
        <v xml:space="preserve"> </v>
      </c>
      <c r="P164" s="68" t="str">
        <f t="shared" si="28"/>
        <v xml:space="preserve"> </v>
      </c>
      <c r="Q164" s="71" t="str">
        <f t="shared" si="29"/>
        <v xml:space="preserve"> </v>
      </c>
      <c r="R164" s="68" t="str">
        <f t="shared" si="30"/>
        <v xml:space="preserve"> </v>
      </c>
    </row>
    <row r="165" spans="1:18" x14ac:dyDescent="0.25">
      <c r="A165" s="10" t="str">
        <f>IF(COUNTRY_INFO!A165=0," ",COUNTRY_INFO!A165)</f>
        <v>Angola</v>
      </c>
      <c r="B165" s="10" t="str">
        <f>IF(COUNTRY_INFO!B165=0," ",COUNTRY_INFO!B165)</f>
        <v>ZAIRE</v>
      </c>
      <c r="C165" s="10" t="str">
        <f>IF(COUNTRY_INFO!C165=0," ",COUNTRY_INFO!C165)</f>
        <v>MBANZA CONGO</v>
      </c>
      <c r="D165" s="11" t="str">
        <f>IF(OR(COUNTRY_INFO!$T$9:$T$1000="T3 (ALB/MBD)",COUNTRY_INFO!$U$9:$U$1000="T3 (ALB/MBD)"), "T3 (ALB/MBD)", " ")</f>
        <v xml:space="preserve"> </v>
      </c>
      <c r="E165" s="64"/>
      <c r="F165" s="127"/>
      <c r="G165" s="14"/>
      <c r="H165" s="14"/>
      <c r="I165" s="67"/>
      <c r="J165" s="11">
        <f t="shared" si="25"/>
        <v>0</v>
      </c>
      <c r="K165" s="2"/>
      <c r="L165" s="22"/>
      <c r="M165" s="72"/>
      <c r="N165" s="14">
        <f t="shared" si="26"/>
        <v>0</v>
      </c>
      <c r="O165" s="68" t="str">
        <f t="shared" si="27"/>
        <v xml:space="preserve"> </v>
      </c>
      <c r="P165" s="68" t="str">
        <f t="shared" si="28"/>
        <v xml:space="preserve"> </v>
      </c>
      <c r="Q165" s="71" t="str">
        <f t="shared" si="29"/>
        <v xml:space="preserve"> </v>
      </c>
      <c r="R165" s="68" t="str">
        <f t="shared" si="30"/>
        <v xml:space="preserve"> </v>
      </c>
    </row>
    <row r="166" spans="1:18" x14ac:dyDescent="0.25">
      <c r="A166" s="10" t="str">
        <f>IF(COUNTRY_INFO!A166=0," ",COUNTRY_INFO!A166)</f>
        <v>Angola</v>
      </c>
      <c r="B166" s="10" t="str">
        <f>IF(COUNTRY_INFO!B166=0," ",COUNTRY_INFO!B166)</f>
        <v>ZAIRE</v>
      </c>
      <c r="C166" s="10" t="str">
        <f>IF(COUNTRY_INFO!C166=0," ",COUNTRY_INFO!C166)</f>
        <v>NOQUI</v>
      </c>
      <c r="D166" s="11" t="str">
        <f>IF(OR(COUNTRY_INFO!$T$9:$T$1000="T3 (ALB/MBD)",COUNTRY_INFO!$U$9:$U$1000="T3 (ALB/MBD)"), "T3 (ALB/MBD)", " ")</f>
        <v xml:space="preserve"> </v>
      </c>
      <c r="E166" s="64"/>
      <c r="F166" s="127"/>
      <c r="G166" s="14"/>
      <c r="H166" s="14"/>
      <c r="I166" s="67"/>
      <c r="J166" s="11">
        <f t="shared" si="25"/>
        <v>0</v>
      </c>
      <c r="K166" s="2"/>
      <c r="L166" s="22"/>
      <c r="M166" s="72"/>
      <c r="N166" s="14">
        <f t="shared" si="26"/>
        <v>0</v>
      </c>
      <c r="O166" s="68" t="str">
        <f t="shared" si="27"/>
        <v xml:space="preserve"> </v>
      </c>
      <c r="P166" s="68" t="str">
        <f t="shared" si="28"/>
        <v xml:space="preserve"> </v>
      </c>
      <c r="Q166" s="71" t="str">
        <f t="shared" si="29"/>
        <v xml:space="preserve"> </v>
      </c>
      <c r="R166" s="68" t="str">
        <f t="shared" si="30"/>
        <v xml:space="preserve"> </v>
      </c>
    </row>
    <row r="167" spans="1:18" x14ac:dyDescent="0.25">
      <c r="A167" s="10" t="str">
        <f>IF(COUNTRY_INFO!A167=0," ",COUNTRY_INFO!A167)</f>
        <v>Angola</v>
      </c>
      <c r="B167" s="10" t="str">
        <f>IF(COUNTRY_INFO!B167=0," ",COUNTRY_INFO!B167)</f>
        <v>ZAIRE</v>
      </c>
      <c r="C167" s="10" t="str">
        <f>IF(COUNTRY_INFO!C167=0," ",COUNTRY_INFO!C167)</f>
        <v>NZETO</v>
      </c>
      <c r="D167" s="11" t="str">
        <f>IF(OR(COUNTRY_INFO!$T$9:$T$1000="T3 (ALB/MBD)",COUNTRY_INFO!$U$9:$U$1000="T3 (ALB/MBD)"), "T3 (ALB/MBD)", " ")</f>
        <v xml:space="preserve"> </v>
      </c>
      <c r="E167" s="64"/>
      <c r="F167" s="127"/>
      <c r="G167" s="14"/>
      <c r="H167" s="14"/>
      <c r="I167" s="67"/>
      <c r="J167" s="11">
        <f t="shared" si="25"/>
        <v>0</v>
      </c>
      <c r="K167" s="2"/>
      <c r="L167" s="22"/>
      <c r="M167" s="72"/>
      <c r="N167" s="14">
        <f t="shared" si="26"/>
        <v>0</v>
      </c>
      <c r="O167" s="68" t="str">
        <f t="shared" si="27"/>
        <v xml:space="preserve"> </v>
      </c>
      <c r="P167" s="68" t="str">
        <f t="shared" si="28"/>
        <v xml:space="preserve"> </v>
      </c>
      <c r="Q167" s="71" t="str">
        <f t="shared" si="29"/>
        <v xml:space="preserve"> </v>
      </c>
      <c r="R167" s="68" t="str">
        <f t="shared" si="30"/>
        <v xml:space="preserve"> </v>
      </c>
    </row>
    <row r="168" spans="1:18" x14ac:dyDescent="0.25">
      <c r="A168" s="10" t="str">
        <f>IF(COUNTRY_INFO!A168=0," ",COUNTRY_INFO!A168)</f>
        <v>Angola</v>
      </c>
      <c r="B168" s="10" t="str">
        <f>IF(COUNTRY_INFO!B168=0," ",COUNTRY_INFO!B168)</f>
        <v>ZAIRE</v>
      </c>
      <c r="C168" s="10" t="str">
        <f>IF(COUNTRY_INFO!C168=0," ",COUNTRY_INFO!C168)</f>
        <v>SOYO</v>
      </c>
      <c r="D168" s="11" t="str">
        <f>IF(OR(COUNTRY_INFO!$T$9:$T$1000="T3 (ALB/MBD)",COUNTRY_INFO!$U$9:$U$1000="T3 (ALB/MBD)"), "T3 (ALB/MBD)", " ")</f>
        <v xml:space="preserve"> </v>
      </c>
      <c r="E168" s="64"/>
      <c r="F168" s="127"/>
      <c r="G168" s="14"/>
      <c r="H168" s="14"/>
      <c r="I168" s="67"/>
      <c r="J168" s="11">
        <f t="shared" si="25"/>
        <v>0</v>
      </c>
      <c r="K168" s="2"/>
      <c r="L168" s="22"/>
      <c r="M168" s="72"/>
      <c r="N168" s="14">
        <f t="shared" si="26"/>
        <v>0</v>
      </c>
      <c r="O168" s="68" t="str">
        <f t="shared" si="27"/>
        <v xml:space="preserve"> </v>
      </c>
      <c r="P168" s="68" t="str">
        <f t="shared" si="28"/>
        <v xml:space="preserve"> </v>
      </c>
      <c r="Q168" s="71" t="str">
        <f t="shared" si="29"/>
        <v xml:space="preserve"> </v>
      </c>
      <c r="R168" s="68" t="str">
        <f t="shared" si="30"/>
        <v xml:space="preserve"> </v>
      </c>
    </row>
    <row r="169" spans="1:18" x14ac:dyDescent="0.25">
      <c r="A169" s="10" t="str">
        <f>IF(COUNTRY_INFO!A169=0," ",COUNTRY_INFO!A169)</f>
        <v>Angola</v>
      </c>
      <c r="B169" s="10" t="str">
        <f>IF(COUNTRY_INFO!B169=0," ",COUNTRY_INFO!B169)</f>
        <v>ZAIRE</v>
      </c>
      <c r="C169" s="10" t="str">
        <f>IF(COUNTRY_INFO!C169=0," ",COUNTRY_INFO!C169)</f>
        <v>TOMBOCO</v>
      </c>
      <c r="D169" s="11" t="str">
        <f>IF(OR(COUNTRY_INFO!$T$9:$T$1000="T3 (ALB/MBD)",COUNTRY_INFO!$U$9:$U$1000="T3 (ALB/MBD)"), "T3 (ALB/MBD)", " ")</f>
        <v xml:space="preserve"> </v>
      </c>
      <c r="E169" s="64"/>
      <c r="F169" s="127"/>
      <c r="G169" s="14"/>
      <c r="H169" s="14"/>
      <c r="I169" s="67"/>
      <c r="J169" s="11">
        <f t="shared" ref="J169" si="31">SUM(G169:I169)</f>
        <v>0</v>
      </c>
      <c r="K169" s="2"/>
      <c r="L169" s="22"/>
      <c r="M169" s="72"/>
      <c r="N169" s="14">
        <f t="shared" ref="N169" si="32">SUM(K169:M169)</f>
        <v>0</v>
      </c>
      <c r="O169" s="68" t="str">
        <f t="shared" si="27"/>
        <v xml:space="preserve"> </v>
      </c>
      <c r="P169" s="68" t="str">
        <f t="shared" si="28"/>
        <v xml:space="preserve"> </v>
      </c>
      <c r="Q169" s="71" t="str">
        <f t="shared" si="29"/>
        <v xml:space="preserve"> </v>
      </c>
      <c r="R169" s="68" t="str">
        <f t="shared" si="30"/>
        <v xml:space="preserve"> </v>
      </c>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69" xr:uid="{00000000-0002-0000-07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Sheet10.T3_R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1275" r:id="rId5" name="Button 11">
              <controlPr defaultSize="0" print="0" autoFill="0" autoPict="0" macro="[0]!Sheet10.AGE_T3_R1">
                <anchor moveWithCells="1" sizeWithCells="1">
                  <from>
                    <xdr:col>10</xdr:col>
                    <xdr:colOff>0</xdr:colOff>
                    <xdr:row>1</xdr:row>
                    <xdr:rowOff>0</xdr:rowOff>
                  </from>
                  <to>
                    <xdr:col>13</xdr:col>
                    <xdr:colOff>704850</xdr:colOff>
                    <xdr:row>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R1000"/>
  <sheetViews>
    <sheetView showZeros="0" zoomScaleNormal="100" workbookViewId="0">
      <pane xSplit="4" ySplit="8" topLeftCell="E66" activePane="bottomRight" state="frozen"/>
      <selection pane="topRight" activeCell="E1" sqref="E1"/>
      <selection pane="bottomLeft" activeCell="A9" sqref="A9"/>
      <selection pane="bottomRight" activeCell="F9" sqref="F9"/>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35</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4"/>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184" t="s">
        <v>16</v>
      </c>
      <c r="B4" s="184"/>
      <c r="C4" s="184"/>
      <c r="D4" s="15"/>
      <c r="E4" s="15"/>
      <c r="F4" s="15"/>
      <c r="G4" s="5">
        <f t="shared" ref="G4:N4" si="0">SUM(G$9:G$1000)</f>
        <v>0</v>
      </c>
      <c r="H4" s="5">
        <f t="shared" si="0"/>
        <v>0</v>
      </c>
      <c r="I4" s="70">
        <f t="shared" si="0"/>
        <v>0</v>
      </c>
      <c r="J4" s="5">
        <f t="shared" si="0"/>
        <v>0</v>
      </c>
      <c r="K4" s="5">
        <f t="shared" si="0"/>
        <v>0</v>
      </c>
      <c r="L4" s="5">
        <f t="shared" si="0"/>
        <v>0</v>
      </c>
      <c r="M4" s="70">
        <f t="shared" si="0"/>
        <v>0</v>
      </c>
      <c r="N4" s="5">
        <f t="shared" si="0"/>
        <v>0</v>
      </c>
      <c r="O4" s="73" t="str">
        <f>IF(G4&lt;&gt;0, IF(K4/G4*100=0, "-", K4/G4*100), " ")</f>
        <v xml:space="preserve"> </v>
      </c>
      <c r="P4" s="73" t="str">
        <f>IF(H4&lt;&gt;0, IF(L4/H4*100=0, "-", L4/H4*100), " ")</f>
        <v xml:space="preserve"> </v>
      </c>
      <c r="Q4" s="107" t="str">
        <f>IF(I4&lt;&gt;0, IF(M4/I4*100=0, "-", M4/I4*100), " ")</f>
        <v xml:space="preserve"> </v>
      </c>
      <c r="R4" s="73"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185"/>
      <c r="B6" s="185"/>
      <c r="C6" s="185"/>
      <c r="D6" s="187" t="s">
        <v>22</v>
      </c>
      <c r="E6" s="189" t="s">
        <v>33</v>
      </c>
      <c r="F6" s="189" t="s">
        <v>24</v>
      </c>
      <c r="G6" s="186" t="s">
        <v>79</v>
      </c>
      <c r="H6" s="186"/>
      <c r="I6" s="186"/>
      <c r="J6" s="186"/>
      <c r="K6" s="183" t="s">
        <v>23</v>
      </c>
      <c r="L6" s="183"/>
      <c r="M6" s="183"/>
      <c r="N6" s="183"/>
      <c r="O6" s="183" t="s">
        <v>74</v>
      </c>
      <c r="P6" s="183"/>
      <c r="Q6" s="183"/>
      <c r="R6" s="183"/>
    </row>
    <row r="7" spans="1:18" x14ac:dyDescent="0.25">
      <c r="A7" s="7" t="s">
        <v>0</v>
      </c>
      <c r="B7" s="7" t="s">
        <v>1</v>
      </c>
      <c r="C7" s="7" t="s">
        <v>2</v>
      </c>
      <c r="D7" s="188"/>
      <c r="E7" s="190"/>
      <c r="F7" s="190"/>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Angola</v>
      </c>
      <c r="B9" s="10" t="str">
        <f>IF(COUNTRY_INFO!B9=0," ",COUNTRY_INFO!B9)</f>
        <v>BENGO</v>
      </c>
      <c r="C9" s="10" t="str">
        <f>IF(COUNTRY_INFO!C9=0," ",COUNTRY_INFO!C9)</f>
        <v>AMBRIZ</v>
      </c>
      <c r="D9" s="11" t="str">
        <f>IF(AND(COUNTRY_INFO!$T$9:$T$1000="T3 (ALB/MBD)",COUNTRY_INFO!$U$9:$U$1000="T3 (ALB/MBD)"), "T3 (ALB/MBD)", " ")</f>
        <v xml:space="preserve"> </v>
      </c>
      <c r="E9" s="64"/>
      <c r="F9" s="127"/>
      <c r="G9" s="14"/>
      <c r="H9" s="14"/>
      <c r="I9" s="67"/>
      <c r="J9" s="11">
        <f t="shared" ref="J9:J40" si="1">SUM(G9:I9)</f>
        <v>0</v>
      </c>
      <c r="K9" s="2"/>
      <c r="L9" s="22"/>
      <c r="M9" s="72"/>
      <c r="N9" s="14">
        <f t="shared" ref="N9:N40" si="2">SUM(K9:M9)</f>
        <v>0</v>
      </c>
      <c r="O9" s="68" t="str">
        <f t="shared" ref="O9:O40" si="3">IF(G9&lt;&gt;0, IF(K9/G9*100=0, "-", K9/G9*100), " ")</f>
        <v xml:space="preserve"> </v>
      </c>
      <c r="P9" s="68" t="str">
        <f t="shared" ref="P9:P40" si="4">IF(H9&lt;&gt;0, IF(L9/H9*100=0, "-", L9/H9*100), " ")</f>
        <v xml:space="preserve"> </v>
      </c>
      <c r="Q9" s="71" t="str">
        <f t="shared" ref="Q9:Q40" si="5">IF(I9&lt;&gt;0, IF(M9/I9*100=0, "-", M9/I9*100), " ")</f>
        <v xml:space="preserve"> </v>
      </c>
      <c r="R9" s="68" t="str">
        <f t="shared" ref="R9:R40" si="6">IF(J9&lt;&gt;0, IF(N9/J9*100=0, "-", N9/J9*100), " ")</f>
        <v xml:space="preserve"> </v>
      </c>
    </row>
    <row r="10" spans="1:18" x14ac:dyDescent="0.25">
      <c r="A10" s="10" t="str">
        <f>IF(COUNTRY_INFO!A10=0," ",COUNTRY_INFO!A10)</f>
        <v>Angola</v>
      </c>
      <c r="B10" s="10" t="str">
        <f>IF(COUNTRY_INFO!B10=0," ",COUNTRY_INFO!B10)</f>
        <v>BENGO</v>
      </c>
      <c r="C10" s="10" t="str">
        <f>IF(COUNTRY_INFO!C10=0," ",COUNTRY_INFO!C10)</f>
        <v>BULA ATUMBA</v>
      </c>
      <c r="D10" s="11" t="str">
        <f>IF(AND(COUNTRY_INFO!$T$9:$T$1000="T3 (ALB/MBD)",COUNTRY_INFO!$U$9:$U$1000="T3 (ALB/MBD)"), "T3 (ALB/MBD)", " ")</f>
        <v xml:space="preserve"> </v>
      </c>
      <c r="E10" s="64"/>
      <c r="F10" s="127"/>
      <c r="G10" s="14"/>
      <c r="H10" s="14"/>
      <c r="I10" s="67"/>
      <c r="J10" s="11">
        <f t="shared" si="1"/>
        <v>0</v>
      </c>
      <c r="K10" s="2"/>
      <c r="L10" s="22"/>
      <c r="M10" s="72"/>
      <c r="N10" s="14">
        <f t="shared" si="2"/>
        <v>0</v>
      </c>
      <c r="O10" s="68" t="str">
        <f t="shared" si="3"/>
        <v xml:space="preserve"> </v>
      </c>
      <c r="P10" s="68" t="str">
        <f t="shared" si="4"/>
        <v xml:space="preserve"> </v>
      </c>
      <c r="Q10" s="71" t="str">
        <f t="shared" si="5"/>
        <v xml:space="preserve"> </v>
      </c>
      <c r="R10" s="68" t="str">
        <f t="shared" si="6"/>
        <v xml:space="preserve"> </v>
      </c>
    </row>
    <row r="11" spans="1:18" x14ac:dyDescent="0.25">
      <c r="A11" s="10" t="str">
        <f>IF(COUNTRY_INFO!A11=0," ",COUNTRY_INFO!A11)</f>
        <v>Angola</v>
      </c>
      <c r="B11" s="10" t="str">
        <f>IF(COUNTRY_INFO!B11=0," ",COUNTRY_INFO!B11)</f>
        <v>BENGO</v>
      </c>
      <c r="C11" s="10" t="str">
        <f>IF(COUNTRY_INFO!C11=0," ",COUNTRY_INFO!C11)</f>
        <v>DANDE</v>
      </c>
      <c r="D11" s="11" t="str">
        <f>IF(AND(COUNTRY_INFO!$T$9:$T$1000="T3 (ALB/MBD)",COUNTRY_INFO!$U$9:$U$1000="T3 (ALB/MBD)"), "T3 (ALB/MBD)", " ")</f>
        <v xml:space="preserve"> </v>
      </c>
      <c r="E11" s="64"/>
      <c r="F11" s="127"/>
      <c r="G11" s="14"/>
      <c r="H11" s="14"/>
      <c r="I11" s="67"/>
      <c r="J11" s="11">
        <f t="shared" si="1"/>
        <v>0</v>
      </c>
      <c r="K11" s="2"/>
      <c r="L11" s="22"/>
      <c r="M11" s="72"/>
      <c r="N11" s="14">
        <f t="shared" si="2"/>
        <v>0</v>
      </c>
      <c r="O11" s="68" t="str">
        <f t="shared" si="3"/>
        <v xml:space="preserve"> </v>
      </c>
      <c r="P11" s="68" t="str">
        <f t="shared" si="4"/>
        <v xml:space="preserve"> </v>
      </c>
      <c r="Q11" s="71" t="str">
        <f t="shared" si="5"/>
        <v xml:space="preserve"> </v>
      </c>
      <c r="R11" s="68" t="str">
        <f t="shared" si="6"/>
        <v xml:space="preserve"> </v>
      </c>
    </row>
    <row r="12" spans="1:18" x14ac:dyDescent="0.25">
      <c r="A12" s="10" t="str">
        <f>IF(COUNTRY_INFO!A12=0," ",COUNTRY_INFO!A12)</f>
        <v>Angola</v>
      </c>
      <c r="B12" s="10" t="str">
        <f>IF(COUNTRY_INFO!B12=0," ",COUNTRY_INFO!B12)</f>
        <v>BENGO</v>
      </c>
      <c r="C12" s="10" t="str">
        <f>IF(COUNTRY_INFO!C12=0," ",COUNTRY_INFO!C12)</f>
        <v>DEMBOS</v>
      </c>
      <c r="D12" s="11" t="str">
        <f>IF(AND(COUNTRY_INFO!$T$9:$T$1000="T3 (ALB/MBD)",COUNTRY_INFO!$U$9:$U$1000="T3 (ALB/MBD)"), "T3 (ALB/MBD)", " ")</f>
        <v xml:space="preserve"> </v>
      </c>
      <c r="E12" s="64"/>
      <c r="F12" s="127"/>
      <c r="G12" s="14"/>
      <c r="H12" s="14"/>
      <c r="I12" s="67"/>
      <c r="J12" s="11">
        <f t="shared" si="1"/>
        <v>0</v>
      </c>
      <c r="K12" s="2"/>
      <c r="L12" s="22"/>
      <c r="M12" s="72"/>
      <c r="N12" s="14">
        <f t="shared" si="2"/>
        <v>0</v>
      </c>
      <c r="O12" s="68" t="str">
        <f t="shared" si="3"/>
        <v xml:space="preserve"> </v>
      </c>
      <c r="P12" s="68" t="str">
        <f t="shared" si="4"/>
        <v xml:space="preserve"> </v>
      </c>
      <c r="Q12" s="71" t="str">
        <f t="shared" si="5"/>
        <v xml:space="preserve"> </v>
      </c>
      <c r="R12" s="68" t="str">
        <f t="shared" si="6"/>
        <v xml:space="preserve"> </v>
      </c>
    </row>
    <row r="13" spans="1:18" x14ac:dyDescent="0.25">
      <c r="A13" s="10" t="str">
        <f>IF(COUNTRY_INFO!A13=0," ",COUNTRY_INFO!A13)</f>
        <v>Angola</v>
      </c>
      <c r="B13" s="10" t="str">
        <f>IF(COUNTRY_INFO!B13=0," ",COUNTRY_INFO!B13)</f>
        <v>BENGO</v>
      </c>
      <c r="C13" s="10" t="str">
        <f>IF(COUNTRY_INFO!C13=0," ",COUNTRY_INFO!C13)</f>
        <v>NAMBUANGONGO</v>
      </c>
      <c r="D13" s="11" t="str">
        <f>IF(AND(COUNTRY_INFO!$T$9:$T$1000="T3 (ALB/MBD)",COUNTRY_INFO!$U$9:$U$1000="T3 (ALB/MBD)"), "T3 (ALB/MBD)", " ")</f>
        <v xml:space="preserve"> </v>
      </c>
      <c r="E13" s="64"/>
      <c r="F13" s="127"/>
      <c r="G13" s="14"/>
      <c r="H13" s="14"/>
      <c r="I13" s="67"/>
      <c r="J13" s="11">
        <f t="shared" si="1"/>
        <v>0</v>
      </c>
      <c r="K13" s="2"/>
      <c r="L13" s="22"/>
      <c r="M13" s="72"/>
      <c r="N13" s="14">
        <f t="shared" si="2"/>
        <v>0</v>
      </c>
      <c r="O13" s="68" t="str">
        <f t="shared" si="3"/>
        <v xml:space="preserve"> </v>
      </c>
      <c r="P13" s="68" t="str">
        <f t="shared" si="4"/>
        <v xml:space="preserve"> </v>
      </c>
      <c r="Q13" s="71" t="str">
        <f t="shared" si="5"/>
        <v xml:space="preserve"> </v>
      </c>
      <c r="R13" s="68" t="str">
        <f t="shared" si="6"/>
        <v xml:space="preserve"> </v>
      </c>
    </row>
    <row r="14" spans="1:18" x14ac:dyDescent="0.25">
      <c r="A14" s="10" t="str">
        <f>IF(COUNTRY_INFO!A14=0," ",COUNTRY_INFO!A14)</f>
        <v>Angola</v>
      </c>
      <c r="B14" s="10" t="str">
        <f>IF(COUNTRY_INFO!B14=0," ",COUNTRY_INFO!B14)</f>
        <v>BENGO</v>
      </c>
      <c r="C14" s="10" t="str">
        <f>IF(COUNTRY_INFO!C14=0," ",COUNTRY_INFO!C14)</f>
        <v>PANGO ALUQUEM</v>
      </c>
      <c r="D14" s="11" t="str">
        <f>IF(AND(COUNTRY_INFO!$T$9:$T$1000="T3 (ALB/MBD)",COUNTRY_INFO!$U$9:$U$1000="T3 (ALB/MBD)"), "T3 (ALB/MBD)", " ")</f>
        <v xml:space="preserve"> </v>
      </c>
      <c r="E14" s="64"/>
      <c r="F14" s="127"/>
      <c r="G14" s="14"/>
      <c r="H14" s="14"/>
      <c r="I14" s="67"/>
      <c r="J14" s="11">
        <f t="shared" si="1"/>
        <v>0</v>
      </c>
      <c r="K14" s="2"/>
      <c r="L14" s="22"/>
      <c r="M14" s="72"/>
      <c r="N14" s="14">
        <f t="shared" si="2"/>
        <v>0</v>
      </c>
      <c r="O14" s="68" t="str">
        <f t="shared" si="3"/>
        <v xml:space="preserve"> </v>
      </c>
      <c r="P14" s="68" t="str">
        <f t="shared" si="4"/>
        <v xml:space="preserve"> </v>
      </c>
      <c r="Q14" s="71" t="str">
        <f t="shared" si="5"/>
        <v xml:space="preserve"> </v>
      </c>
      <c r="R14" s="68" t="str">
        <f t="shared" si="6"/>
        <v xml:space="preserve"> </v>
      </c>
    </row>
    <row r="15" spans="1:18" x14ac:dyDescent="0.25">
      <c r="A15" s="10" t="str">
        <f>IF(COUNTRY_INFO!A15=0," ",COUNTRY_INFO!A15)</f>
        <v>Angola</v>
      </c>
      <c r="B15" s="10" t="str">
        <f>IF(COUNTRY_INFO!B15=0," ",COUNTRY_INFO!B15)</f>
        <v>BENGUELA</v>
      </c>
      <c r="C15" s="10" t="str">
        <f>IF(COUNTRY_INFO!C15=0," ",COUNTRY_INFO!C15)</f>
        <v>BAIA FARTA</v>
      </c>
      <c r="D15" s="11" t="str">
        <f>IF(AND(COUNTRY_INFO!$T$9:$T$1000="T3 (ALB/MBD)",COUNTRY_INFO!$U$9:$U$1000="T3 (ALB/MBD)"), "T3 (ALB/MBD)", " ")</f>
        <v xml:space="preserve"> </v>
      </c>
      <c r="E15" s="64"/>
      <c r="F15" s="127"/>
      <c r="G15" s="14"/>
      <c r="H15" s="14"/>
      <c r="I15" s="67"/>
      <c r="J15" s="11">
        <f t="shared" si="1"/>
        <v>0</v>
      </c>
      <c r="K15" s="2"/>
      <c r="L15" s="22"/>
      <c r="M15" s="72"/>
      <c r="N15" s="14">
        <f t="shared" si="2"/>
        <v>0</v>
      </c>
      <c r="O15" s="68" t="str">
        <f t="shared" si="3"/>
        <v xml:space="preserve"> </v>
      </c>
      <c r="P15" s="68" t="str">
        <f t="shared" si="4"/>
        <v xml:space="preserve"> </v>
      </c>
      <c r="Q15" s="71" t="str">
        <f t="shared" si="5"/>
        <v xml:space="preserve"> </v>
      </c>
      <c r="R15" s="68" t="str">
        <f t="shared" si="6"/>
        <v xml:space="preserve"> </v>
      </c>
    </row>
    <row r="16" spans="1:18" x14ac:dyDescent="0.25">
      <c r="A16" s="10" t="str">
        <f>IF(COUNTRY_INFO!A16=0," ",COUNTRY_INFO!A16)</f>
        <v>Angola</v>
      </c>
      <c r="B16" s="10" t="str">
        <f>IF(COUNTRY_INFO!B16=0," ",COUNTRY_INFO!B16)</f>
        <v>BENGUELA</v>
      </c>
      <c r="C16" s="10" t="str">
        <f>IF(COUNTRY_INFO!C16=0," ",COUNTRY_INFO!C16)</f>
        <v>BALOMBO</v>
      </c>
      <c r="D16" s="11" t="str">
        <f>IF(AND(COUNTRY_INFO!$T$9:$T$1000="T3 (ALB/MBD)",COUNTRY_INFO!$U$9:$U$1000="T3 (ALB/MBD)"), "T3 (ALB/MBD)", " ")</f>
        <v xml:space="preserve"> </v>
      </c>
      <c r="E16" s="64"/>
      <c r="F16" s="127"/>
      <c r="G16" s="14"/>
      <c r="H16" s="14"/>
      <c r="I16" s="67"/>
      <c r="J16" s="11">
        <f t="shared" si="1"/>
        <v>0</v>
      </c>
      <c r="K16" s="2"/>
      <c r="L16" s="22"/>
      <c r="M16" s="72"/>
      <c r="N16" s="14">
        <f t="shared" si="2"/>
        <v>0</v>
      </c>
      <c r="O16" s="68" t="str">
        <f t="shared" si="3"/>
        <v xml:space="preserve"> </v>
      </c>
      <c r="P16" s="68" t="str">
        <f t="shared" si="4"/>
        <v xml:space="preserve"> </v>
      </c>
      <c r="Q16" s="71" t="str">
        <f t="shared" si="5"/>
        <v xml:space="preserve"> </v>
      </c>
      <c r="R16" s="68" t="str">
        <f t="shared" si="6"/>
        <v xml:space="preserve"> </v>
      </c>
    </row>
    <row r="17" spans="1:18" x14ac:dyDescent="0.25">
      <c r="A17" s="10" t="str">
        <f>IF(COUNTRY_INFO!A17=0," ",COUNTRY_INFO!A17)</f>
        <v>Angola</v>
      </c>
      <c r="B17" s="10" t="str">
        <f>IF(COUNTRY_INFO!B17=0," ",COUNTRY_INFO!B17)</f>
        <v>BENGUELA</v>
      </c>
      <c r="C17" s="10" t="str">
        <f>IF(COUNTRY_INFO!C17=0," ",COUNTRY_INFO!C17)</f>
        <v>BENGUELA</v>
      </c>
      <c r="D17" s="11" t="str">
        <f>IF(AND(COUNTRY_INFO!$T$9:$T$1000="T3 (ALB/MBD)",COUNTRY_INFO!$U$9:$U$1000="T3 (ALB/MBD)"), "T3 (ALB/MBD)", " ")</f>
        <v xml:space="preserve"> </v>
      </c>
      <c r="E17" s="64"/>
      <c r="F17" s="127"/>
      <c r="G17" s="14"/>
      <c r="H17" s="14"/>
      <c r="I17" s="67"/>
      <c r="J17" s="11">
        <f t="shared" si="1"/>
        <v>0</v>
      </c>
      <c r="K17" s="2"/>
      <c r="L17" s="22"/>
      <c r="M17" s="72"/>
      <c r="N17" s="14">
        <f t="shared" si="2"/>
        <v>0</v>
      </c>
      <c r="O17" s="68" t="str">
        <f t="shared" si="3"/>
        <v xml:space="preserve"> </v>
      </c>
      <c r="P17" s="68" t="str">
        <f t="shared" si="4"/>
        <v xml:space="preserve"> </v>
      </c>
      <c r="Q17" s="71" t="str">
        <f t="shared" si="5"/>
        <v xml:space="preserve"> </v>
      </c>
      <c r="R17" s="68" t="str">
        <f t="shared" si="6"/>
        <v xml:space="preserve"> </v>
      </c>
    </row>
    <row r="18" spans="1:18" x14ac:dyDescent="0.25">
      <c r="A18" s="10" t="str">
        <f>IF(COUNTRY_INFO!A18=0," ",COUNTRY_INFO!A18)</f>
        <v>Angola</v>
      </c>
      <c r="B18" s="10" t="str">
        <f>IF(COUNTRY_INFO!B18=0," ",COUNTRY_INFO!B18)</f>
        <v>BENGUELA</v>
      </c>
      <c r="C18" s="10" t="str">
        <f>IF(COUNTRY_INFO!C18=0," ",COUNTRY_INFO!C18)</f>
        <v>BOCOIO</v>
      </c>
      <c r="D18" s="11" t="str">
        <f>IF(AND(COUNTRY_INFO!$T$9:$T$1000="T3 (ALB/MBD)",COUNTRY_INFO!$U$9:$U$1000="T3 (ALB/MBD)"), "T3 (ALB/MBD)", " ")</f>
        <v xml:space="preserve"> </v>
      </c>
      <c r="E18" s="64"/>
      <c r="F18" s="127"/>
      <c r="G18" s="14"/>
      <c r="H18" s="14"/>
      <c r="I18" s="67"/>
      <c r="J18" s="11">
        <f t="shared" si="1"/>
        <v>0</v>
      </c>
      <c r="K18" s="2"/>
      <c r="L18" s="22"/>
      <c r="M18" s="72"/>
      <c r="N18" s="14">
        <f t="shared" si="2"/>
        <v>0</v>
      </c>
      <c r="O18" s="68" t="str">
        <f t="shared" si="3"/>
        <v xml:space="preserve"> </v>
      </c>
      <c r="P18" s="68" t="str">
        <f t="shared" si="4"/>
        <v xml:space="preserve"> </v>
      </c>
      <c r="Q18" s="71" t="str">
        <f t="shared" si="5"/>
        <v xml:space="preserve"> </v>
      </c>
      <c r="R18" s="68" t="str">
        <f t="shared" si="6"/>
        <v xml:space="preserve"> </v>
      </c>
    </row>
    <row r="19" spans="1:18" x14ac:dyDescent="0.25">
      <c r="A19" s="10" t="str">
        <f>IF(COUNTRY_INFO!A19=0," ",COUNTRY_INFO!A19)</f>
        <v>Angola</v>
      </c>
      <c r="B19" s="10" t="str">
        <f>IF(COUNTRY_INFO!B19=0," ",COUNTRY_INFO!B19)</f>
        <v>BENGUELA</v>
      </c>
      <c r="C19" s="10" t="str">
        <f>IF(COUNTRY_INFO!C19=0," ",COUNTRY_INFO!C19)</f>
        <v>CAIMBAMBO</v>
      </c>
      <c r="D19" s="11" t="str">
        <f>IF(AND(COUNTRY_INFO!$T$9:$T$1000="T3 (ALB/MBD)",COUNTRY_INFO!$U$9:$U$1000="T3 (ALB/MBD)"), "T3 (ALB/MBD)", " ")</f>
        <v xml:space="preserve"> </v>
      </c>
      <c r="E19" s="64"/>
      <c r="F19" s="127"/>
      <c r="G19" s="14"/>
      <c r="H19" s="14"/>
      <c r="I19" s="67"/>
      <c r="J19" s="11">
        <f t="shared" si="1"/>
        <v>0</v>
      </c>
      <c r="K19" s="2"/>
      <c r="L19" s="22"/>
      <c r="M19" s="72"/>
      <c r="N19" s="14">
        <f t="shared" si="2"/>
        <v>0</v>
      </c>
      <c r="O19" s="68" t="str">
        <f t="shared" si="3"/>
        <v xml:space="preserve"> </v>
      </c>
      <c r="P19" s="68" t="str">
        <f t="shared" si="4"/>
        <v xml:space="preserve"> </v>
      </c>
      <c r="Q19" s="71" t="str">
        <f t="shared" si="5"/>
        <v xml:space="preserve"> </v>
      </c>
      <c r="R19" s="68" t="str">
        <f t="shared" si="6"/>
        <v xml:space="preserve"> </v>
      </c>
    </row>
    <row r="20" spans="1:18" x14ac:dyDescent="0.25">
      <c r="A20" s="10" t="str">
        <f>IF(COUNTRY_INFO!A20=0," ",COUNTRY_INFO!A20)</f>
        <v>Angola</v>
      </c>
      <c r="B20" s="10" t="str">
        <f>IF(COUNTRY_INFO!B20=0," ",COUNTRY_INFO!B20)</f>
        <v>BENGUELA</v>
      </c>
      <c r="C20" s="10" t="str">
        <f>IF(COUNTRY_INFO!C20=0," ",COUNTRY_INFO!C20)</f>
        <v>CATUMBELA</v>
      </c>
      <c r="D20" s="11" t="str">
        <f>IF(AND(COUNTRY_INFO!$T$9:$T$1000="T3 (ALB/MBD)",COUNTRY_INFO!$U$9:$U$1000="T3 (ALB/MBD)"), "T3 (ALB/MBD)", " ")</f>
        <v xml:space="preserve"> </v>
      </c>
      <c r="E20" s="64"/>
      <c r="F20" s="127"/>
      <c r="G20" s="14"/>
      <c r="H20" s="14"/>
      <c r="I20" s="67"/>
      <c r="J20" s="11">
        <f t="shared" si="1"/>
        <v>0</v>
      </c>
      <c r="K20" s="2"/>
      <c r="L20" s="22"/>
      <c r="M20" s="72"/>
      <c r="N20" s="14">
        <f t="shared" si="2"/>
        <v>0</v>
      </c>
      <c r="O20" s="68" t="str">
        <f t="shared" si="3"/>
        <v xml:space="preserve"> </v>
      </c>
      <c r="P20" s="68" t="str">
        <f t="shared" si="4"/>
        <v xml:space="preserve"> </v>
      </c>
      <c r="Q20" s="71" t="str">
        <f t="shared" si="5"/>
        <v xml:space="preserve"> </v>
      </c>
      <c r="R20" s="68" t="str">
        <f t="shared" si="6"/>
        <v xml:space="preserve"> </v>
      </c>
    </row>
    <row r="21" spans="1:18" x14ac:dyDescent="0.25">
      <c r="A21" s="10" t="str">
        <f>IF(COUNTRY_INFO!A21=0," ",COUNTRY_INFO!A21)</f>
        <v>Angola</v>
      </c>
      <c r="B21" s="10" t="str">
        <f>IF(COUNTRY_INFO!B21=0," ",COUNTRY_INFO!B21)</f>
        <v>BENGUELA</v>
      </c>
      <c r="C21" s="10" t="str">
        <f>IF(COUNTRY_INFO!C21=0," ",COUNTRY_INFO!C21)</f>
        <v>CHONGOROI</v>
      </c>
      <c r="D21" s="11" t="str">
        <f>IF(AND(COUNTRY_INFO!$T$9:$T$1000="T3 (ALB/MBD)",COUNTRY_INFO!$U$9:$U$1000="T3 (ALB/MBD)"), "T3 (ALB/MBD)", " ")</f>
        <v xml:space="preserve"> </v>
      </c>
      <c r="E21" s="64"/>
      <c r="F21" s="127"/>
      <c r="G21" s="14"/>
      <c r="H21" s="14"/>
      <c r="I21" s="67"/>
      <c r="J21" s="11">
        <f t="shared" si="1"/>
        <v>0</v>
      </c>
      <c r="K21" s="2"/>
      <c r="L21" s="22"/>
      <c r="M21" s="72"/>
      <c r="N21" s="14">
        <f t="shared" si="2"/>
        <v>0</v>
      </c>
      <c r="O21" s="68" t="str">
        <f t="shared" si="3"/>
        <v xml:space="preserve"> </v>
      </c>
      <c r="P21" s="68" t="str">
        <f t="shared" si="4"/>
        <v xml:space="preserve"> </v>
      </c>
      <c r="Q21" s="71" t="str">
        <f t="shared" si="5"/>
        <v xml:space="preserve"> </v>
      </c>
      <c r="R21" s="68" t="str">
        <f t="shared" si="6"/>
        <v xml:space="preserve"> </v>
      </c>
    </row>
    <row r="22" spans="1:18" x14ac:dyDescent="0.25">
      <c r="A22" s="10" t="str">
        <f>IF(COUNTRY_INFO!A22=0," ",COUNTRY_INFO!A22)</f>
        <v>Angola</v>
      </c>
      <c r="B22" s="10" t="str">
        <f>IF(COUNTRY_INFO!B22=0," ",COUNTRY_INFO!B22)</f>
        <v>BENGUELA</v>
      </c>
      <c r="C22" s="10" t="str">
        <f>IF(COUNTRY_INFO!C22=0," ",COUNTRY_INFO!C22)</f>
        <v>CUBAL</v>
      </c>
      <c r="D22" s="11" t="str">
        <f>IF(AND(COUNTRY_INFO!$T$9:$T$1000="T3 (ALB/MBD)",COUNTRY_INFO!$U$9:$U$1000="T3 (ALB/MBD)"), "T3 (ALB/MBD)", " ")</f>
        <v xml:space="preserve"> </v>
      </c>
      <c r="E22" s="64"/>
      <c r="F22" s="127"/>
      <c r="G22" s="14"/>
      <c r="H22" s="14"/>
      <c r="I22" s="67"/>
      <c r="J22" s="11">
        <f t="shared" si="1"/>
        <v>0</v>
      </c>
      <c r="K22" s="2"/>
      <c r="L22" s="22"/>
      <c r="M22" s="72"/>
      <c r="N22" s="14">
        <f t="shared" si="2"/>
        <v>0</v>
      </c>
      <c r="O22" s="68" t="str">
        <f t="shared" si="3"/>
        <v xml:space="preserve"> </v>
      </c>
      <c r="P22" s="68" t="str">
        <f t="shared" si="4"/>
        <v xml:space="preserve"> </v>
      </c>
      <c r="Q22" s="71" t="str">
        <f t="shared" si="5"/>
        <v xml:space="preserve"> </v>
      </c>
      <c r="R22" s="68" t="str">
        <f t="shared" si="6"/>
        <v xml:space="preserve"> </v>
      </c>
    </row>
    <row r="23" spans="1:18" x14ac:dyDescent="0.25">
      <c r="A23" s="10" t="str">
        <f>IF(COUNTRY_INFO!A23=0," ",COUNTRY_INFO!A23)</f>
        <v>Angola</v>
      </c>
      <c r="B23" s="10" t="str">
        <f>IF(COUNTRY_INFO!B23=0," ",COUNTRY_INFO!B23)</f>
        <v>BENGUELA</v>
      </c>
      <c r="C23" s="10" t="str">
        <f>IF(COUNTRY_INFO!C23=0," ",COUNTRY_INFO!C23)</f>
        <v>GANDA</v>
      </c>
      <c r="D23" s="11" t="str">
        <f>IF(AND(COUNTRY_INFO!$T$9:$T$1000="T3 (ALB/MBD)",COUNTRY_INFO!$U$9:$U$1000="T3 (ALB/MBD)"), "T3 (ALB/MBD)", " ")</f>
        <v xml:space="preserve"> </v>
      </c>
      <c r="E23" s="64"/>
      <c r="F23" s="127"/>
      <c r="G23" s="14"/>
      <c r="H23" s="14"/>
      <c r="I23" s="67"/>
      <c r="J23" s="11">
        <f t="shared" si="1"/>
        <v>0</v>
      </c>
      <c r="K23" s="2"/>
      <c r="L23" s="22"/>
      <c r="M23" s="72"/>
      <c r="N23" s="14">
        <f t="shared" si="2"/>
        <v>0</v>
      </c>
      <c r="O23" s="68" t="str">
        <f t="shared" si="3"/>
        <v xml:space="preserve"> </v>
      </c>
      <c r="P23" s="68" t="str">
        <f t="shared" si="4"/>
        <v xml:space="preserve"> </v>
      </c>
      <c r="Q23" s="71" t="str">
        <f t="shared" si="5"/>
        <v xml:space="preserve"> </v>
      </c>
      <c r="R23" s="68" t="str">
        <f t="shared" si="6"/>
        <v xml:space="preserve"> </v>
      </c>
    </row>
    <row r="24" spans="1:18" x14ac:dyDescent="0.25">
      <c r="A24" s="10" t="str">
        <f>IF(COUNTRY_INFO!A24=0," ",COUNTRY_INFO!A24)</f>
        <v>Angola</v>
      </c>
      <c r="B24" s="10" t="str">
        <f>IF(COUNTRY_INFO!B24=0," ",COUNTRY_INFO!B24)</f>
        <v>BENGUELA</v>
      </c>
      <c r="C24" s="10" t="str">
        <f>IF(COUNTRY_INFO!C24=0," ",COUNTRY_INFO!C24)</f>
        <v>LOBITO</v>
      </c>
      <c r="D24" s="11" t="str">
        <f>IF(AND(COUNTRY_INFO!$T$9:$T$1000="T3 (ALB/MBD)",COUNTRY_INFO!$U$9:$U$1000="T3 (ALB/MBD)"), "T3 (ALB/MBD)", " ")</f>
        <v xml:space="preserve"> </v>
      </c>
      <c r="E24" s="64"/>
      <c r="F24" s="127"/>
      <c r="G24" s="14"/>
      <c r="H24" s="14"/>
      <c r="I24" s="67"/>
      <c r="J24" s="11">
        <f t="shared" si="1"/>
        <v>0</v>
      </c>
      <c r="K24" s="2"/>
      <c r="L24" s="22"/>
      <c r="M24" s="72"/>
      <c r="N24" s="14">
        <f t="shared" si="2"/>
        <v>0</v>
      </c>
      <c r="O24" s="68" t="str">
        <f t="shared" si="3"/>
        <v xml:space="preserve"> </v>
      </c>
      <c r="P24" s="68" t="str">
        <f t="shared" si="4"/>
        <v xml:space="preserve"> </v>
      </c>
      <c r="Q24" s="71" t="str">
        <f t="shared" si="5"/>
        <v xml:space="preserve"> </v>
      </c>
      <c r="R24" s="68" t="str">
        <f t="shared" si="6"/>
        <v xml:space="preserve"> </v>
      </c>
    </row>
    <row r="25" spans="1:18" x14ac:dyDescent="0.25">
      <c r="A25" s="10" t="str">
        <f>IF(COUNTRY_INFO!A25=0," ",COUNTRY_INFO!A25)</f>
        <v>Angola</v>
      </c>
      <c r="B25" s="10" t="str">
        <f>IF(COUNTRY_INFO!B25=0," ",COUNTRY_INFO!B25)</f>
        <v>BIE</v>
      </c>
      <c r="C25" s="10" t="str">
        <f>IF(COUNTRY_INFO!C25=0," ",COUNTRY_INFO!C25)</f>
        <v>ANDULO</v>
      </c>
      <c r="D25" s="11" t="str">
        <f>IF(AND(COUNTRY_INFO!$T$9:$T$1000="T3 (ALB/MBD)",COUNTRY_INFO!$U$9:$U$1000="T3 (ALB/MBD)"), "T3 (ALB/MBD)", " ")</f>
        <v xml:space="preserve"> </v>
      </c>
      <c r="E25" s="64"/>
      <c r="F25" s="127"/>
      <c r="G25" s="14"/>
      <c r="H25" s="14"/>
      <c r="I25" s="67"/>
      <c r="J25" s="11">
        <f t="shared" si="1"/>
        <v>0</v>
      </c>
      <c r="K25" s="2"/>
      <c r="L25" s="22"/>
      <c r="M25" s="72"/>
      <c r="N25" s="14">
        <f t="shared" si="2"/>
        <v>0</v>
      </c>
      <c r="O25" s="68" t="str">
        <f t="shared" si="3"/>
        <v xml:space="preserve"> </v>
      </c>
      <c r="P25" s="68" t="str">
        <f t="shared" si="4"/>
        <v xml:space="preserve"> </v>
      </c>
      <c r="Q25" s="71" t="str">
        <f t="shared" si="5"/>
        <v xml:space="preserve"> </v>
      </c>
      <c r="R25" s="68" t="str">
        <f t="shared" si="6"/>
        <v xml:space="preserve"> </v>
      </c>
    </row>
    <row r="26" spans="1:18" x14ac:dyDescent="0.25">
      <c r="A26" s="10" t="str">
        <f>IF(COUNTRY_INFO!A26=0," ",COUNTRY_INFO!A26)</f>
        <v>Angola</v>
      </c>
      <c r="B26" s="10" t="str">
        <f>IF(COUNTRY_INFO!B26=0," ",COUNTRY_INFO!B26)</f>
        <v>BIE</v>
      </c>
      <c r="C26" s="10" t="str">
        <f>IF(COUNTRY_INFO!C26=0," ",COUNTRY_INFO!C26)</f>
        <v>CAMACUPA</v>
      </c>
      <c r="D26" s="11" t="str">
        <f>IF(AND(COUNTRY_INFO!$T$9:$T$1000="T3 (ALB/MBD)",COUNTRY_INFO!$U$9:$U$1000="T3 (ALB/MBD)"), "T3 (ALB/MBD)", " ")</f>
        <v xml:space="preserve"> </v>
      </c>
      <c r="E26" s="64"/>
      <c r="F26" s="127"/>
      <c r="G26" s="14"/>
      <c r="H26" s="14"/>
      <c r="I26" s="67"/>
      <c r="J26" s="11">
        <f t="shared" si="1"/>
        <v>0</v>
      </c>
      <c r="K26" s="2"/>
      <c r="L26" s="22"/>
      <c r="M26" s="72"/>
      <c r="N26" s="14">
        <f t="shared" si="2"/>
        <v>0</v>
      </c>
      <c r="O26" s="68" t="str">
        <f t="shared" si="3"/>
        <v xml:space="preserve"> </v>
      </c>
      <c r="P26" s="68" t="str">
        <f t="shared" si="4"/>
        <v xml:space="preserve"> </v>
      </c>
      <c r="Q26" s="71" t="str">
        <f t="shared" si="5"/>
        <v xml:space="preserve"> </v>
      </c>
      <c r="R26" s="68" t="str">
        <f t="shared" si="6"/>
        <v xml:space="preserve"> </v>
      </c>
    </row>
    <row r="27" spans="1:18" x14ac:dyDescent="0.25">
      <c r="A27" s="10" t="str">
        <f>IF(COUNTRY_INFO!A27=0," ",COUNTRY_INFO!A27)</f>
        <v>Angola</v>
      </c>
      <c r="B27" s="10" t="str">
        <f>IF(COUNTRY_INFO!B27=0," ",COUNTRY_INFO!B27)</f>
        <v>BIE</v>
      </c>
      <c r="C27" s="10" t="str">
        <f>IF(COUNTRY_INFO!C27=0," ",COUNTRY_INFO!C27)</f>
        <v>CATABOLA</v>
      </c>
      <c r="D27" s="11" t="str">
        <f>IF(AND(COUNTRY_INFO!$T$9:$T$1000="T3 (ALB/MBD)",COUNTRY_INFO!$U$9:$U$1000="T3 (ALB/MBD)"), "T3 (ALB/MBD)", " ")</f>
        <v xml:space="preserve"> </v>
      </c>
      <c r="E27" s="64"/>
      <c r="F27" s="127"/>
      <c r="G27" s="14"/>
      <c r="H27" s="14"/>
      <c r="I27" s="67"/>
      <c r="J27" s="11">
        <f t="shared" si="1"/>
        <v>0</v>
      </c>
      <c r="K27" s="2"/>
      <c r="L27" s="22"/>
      <c r="M27" s="72"/>
      <c r="N27" s="14">
        <f t="shared" si="2"/>
        <v>0</v>
      </c>
      <c r="O27" s="68" t="str">
        <f t="shared" si="3"/>
        <v xml:space="preserve"> </v>
      </c>
      <c r="P27" s="68" t="str">
        <f t="shared" si="4"/>
        <v xml:space="preserve"> </v>
      </c>
      <c r="Q27" s="71" t="str">
        <f t="shared" si="5"/>
        <v xml:space="preserve"> </v>
      </c>
      <c r="R27" s="68" t="str">
        <f t="shared" si="6"/>
        <v xml:space="preserve"> </v>
      </c>
    </row>
    <row r="28" spans="1:18" x14ac:dyDescent="0.25">
      <c r="A28" s="10" t="str">
        <f>IF(COUNTRY_INFO!A28=0," ",COUNTRY_INFO!A28)</f>
        <v>Angola</v>
      </c>
      <c r="B28" s="10" t="str">
        <f>IF(COUNTRY_INFO!B28=0," ",COUNTRY_INFO!B28)</f>
        <v>BIE</v>
      </c>
      <c r="C28" s="10" t="str">
        <f>IF(COUNTRY_INFO!C28=0," ",COUNTRY_INFO!C28)</f>
        <v>CHINGUAR</v>
      </c>
      <c r="D28" s="11" t="str">
        <f>IF(AND(COUNTRY_INFO!$T$9:$T$1000="T3 (ALB/MBD)",COUNTRY_INFO!$U$9:$U$1000="T3 (ALB/MBD)"), "T3 (ALB/MBD)", " ")</f>
        <v xml:space="preserve"> </v>
      </c>
      <c r="E28" s="64"/>
      <c r="F28" s="127"/>
      <c r="G28" s="14"/>
      <c r="H28" s="14"/>
      <c r="I28" s="67"/>
      <c r="J28" s="11">
        <f t="shared" si="1"/>
        <v>0</v>
      </c>
      <c r="K28" s="2"/>
      <c r="L28" s="22"/>
      <c r="M28" s="72"/>
      <c r="N28" s="14">
        <f t="shared" si="2"/>
        <v>0</v>
      </c>
      <c r="O28" s="68" t="str">
        <f t="shared" si="3"/>
        <v xml:space="preserve"> </v>
      </c>
      <c r="P28" s="68" t="str">
        <f t="shared" si="4"/>
        <v xml:space="preserve"> </v>
      </c>
      <c r="Q28" s="71" t="str">
        <f t="shared" si="5"/>
        <v xml:space="preserve"> </v>
      </c>
      <c r="R28" s="68" t="str">
        <f t="shared" si="6"/>
        <v xml:space="preserve"> </v>
      </c>
    </row>
    <row r="29" spans="1:18" x14ac:dyDescent="0.25">
      <c r="A29" s="10" t="str">
        <f>IF(COUNTRY_INFO!A29=0," ",COUNTRY_INFO!A29)</f>
        <v>Angola</v>
      </c>
      <c r="B29" s="10" t="str">
        <f>IF(COUNTRY_INFO!B29=0," ",COUNTRY_INFO!B29)</f>
        <v>BIE</v>
      </c>
      <c r="C29" s="10" t="str">
        <f>IF(COUNTRY_INFO!C29=0," ",COUNTRY_INFO!C29)</f>
        <v>CHITEMBO</v>
      </c>
      <c r="D29" s="11" t="str">
        <f>IF(AND(COUNTRY_INFO!$T$9:$T$1000="T3 (ALB/MBD)",COUNTRY_INFO!$U$9:$U$1000="T3 (ALB/MBD)"), "T3 (ALB/MBD)", " ")</f>
        <v xml:space="preserve"> </v>
      </c>
      <c r="E29" s="64"/>
      <c r="F29" s="127"/>
      <c r="G29" s="14"/>
      <c r="H29" s="14"/>
      <c r="I29" s="67"/>
      <c r="J29" s="11">
        <f t="shared" si="1"/>
        <v>0</v>
      </c>
      <c r="K29" s="2"/>
      <c r="L29" s="22"/>
      <c r="M29" s="72"/>
      <c r="N29" s="14">
        <f t="shared" si="2"/>
        <v>0</v>
      </c>
      <c r="O29" s="68" t="str">
        <f t="shared" si="3"/>
        <v xml:space="preserve"> </v>
      </c>
      <c r="P29" s="68" t="str">
        <f t="shared" si="4"/>
        <v xml:space="preserve"> </v>
      </c>
      <c r="Q29" s="71" t="str">
        <f t="shared" si="5"/>
        <v xml:space="preserve"> </v>
      </c>
      <c r="R29" s="68" t="str">
        <f t="shared" si="6"/>
        <v xml:space="preserve"> </v>
      </c>
    </row>
    <row r="30" spans="1:18" x14ac:dyDescent="0.25">
      <c r="A30" s="10" t="str">
        <f>IF(COUNTRY_INFO!A30=0," ",COUNTRY_INFO!A30)</f>
        <v>Angola</v>
      </c>
      <c r="B30" s="10" t="str">
        <f>IF(COUNTRY_INFO!B30=0," ",COUNTRY_INFO!B30)</f>
        <v>BIE</v>
      </c>
      <c r="C30" s="10" t="str">
        <f>IF(COUNTRY_INFO!C30=0," ",COUNTRY_INFO!C30)</f>
        <v>CUEMBA</v>
      </c>
      <c r="D30" s="11" t="str">
        <f>IF(AND(COUNTRY_INFO!$T$9:$T$1000="T3 (ALB/MBD)",COUNTRY_INFO!$U$9:$U$1000="T3 (ALB/MBD)"), "T3 (ALB/MBD)", " ")</f>
        <v xml:space="preserve"> </v>
      </c>
      <c r="E30" s="64"/>
      <c r="F30" s="127"/>
      <c r="G30" s="14"/>
      <c r="H30" s="14"/>
      <c r="I30" s="67"/>
      <c r="J30" s="11">
        <f t="shared" si="1"/>
        <v>0</v>
      </c>
      <c r="K30" s="2"/>
      <c r="L30" s="22"/>
      <c r="M30" s="72"/>
      <c r="N30" s="14">
        <f t="shared" si="2"/>
        <v>0</v>
      </c>
      <c r="O30" s="68" t="str">
        <f t="shared" si="3"/>
        <v xml:space="preserve"> </v>
      </c>
      <c r="P30" s="68" t="str">
        <f t="shared" si="4"/>
        <v xml:space="preserve"> </v>
      </c>
      <c r="Q30" s="71" t="str">
        <f t="shared" si="5"/>
        <v xml:space="preserve"> </v>
      </c>
      <c r="R30" s="68" t="str">
        <f t="shared" si="6"/>
        <v xml:space="preserve"> </v>
      </c>
    </row>
    <row r="31" spans="1:18" x14ac:dyDescent="0.25">
      <c r="A31" s="10" t="str">
        <f>IF(COUNTRY_INFO!A31=0," ",COUNTRY_INFO!A31)</f>
        <v>Angola</v>
      </c>
      <c r="B31" s="10" t="str">
        <f>IF(COUNTRY_INFO!B31=0," ",COUNTRY_INFO!B31)</f>
        <v>BIE</v>
      </c>
      <c r="C31" s="10" t="str">
        <f>IF(COUNTRY_INFO!C31=0," ",COUNTRY_INFO!C31)</f>
        <v>CUNHINGA</v>
      </c>
      <c r="D31" s="11" t="str">
        <f>IF(AND(COUNTRY_INFO!$T$9:$T$1000="T3 (ALB/MBD)",COUNTRY_INFO!$U$9:$U$1000="T3 (ALB/MBD)"), "T3 (ALB/MBD)", " ")</f>
        <v xml:space="preserve"> </v>
      </c>
      <c r="E31" s="64"/>
      <c r="F31" s="127"/>
      <c r="G31" s="14"/>
      <c r="H31" s="14"/>
      <c r="I31" s="67"/>
      <c r="J31" s="11">
        <f t="shared" si="1"/>
        <v>0</v>
      </c>
      <c r="K31" s="2"/>
      <c r="L31" s="22"/>
      <c r="M31" s="72"/>
      <c r="N31" s="14">
        <f t="shared" si="2"/>
        <v>0</v>
      </c>
      <c r="O31" s="68" t="str">
        <f t="shared" si="3"/>
        <v xml:space="preserve"> </v>
      </c>
      <c r="P31" s="68" t="str">
        <f t="shared" si="4"/>
        <v xml:space="preserve"> </v>
      </c>
      <c r="Q31" s="71" t="str">
        <f t="shared" si="5"/>
        <v xml:space="preserve"> </v>
      </c>
      <c r="R31" s="68" t="str">
        <f t="shared" si="6"/>
        <v xml:space="preserve"> </v>
      </c>
    </row>
    <row r="32" spans="1:18" x14ac:dyDescent="0.25">
      <c r="A32" s="10" t="str">
        <f>IF(COUNTRY_INFO!A32=0," ",COUNTRY_INFO!A32)</f>
        <v>Angola</v>
      </c>
      <c r="B32" s="10" t="str">
        <f>IF(COUNTRY_INFO!B32=0," ",COUNTRY_INFO!B32)</f>
        <v>BIE</v>
      </c>
      <c r="C32" s="10" t="str">
        <f>IF(COUNTRY_INFO!C32=0," ",COUNTRY_INFO!C32)</f>
        <v>KUITO</v>
      </c>
      <c r="D32" s="11" t="str">
        <f>IF(AND(COUNTRY_INFO!$T$9:$T$1000="T3 (ALB/MBD)",COUNTRY_INFO!$U$9:$U$1000="T3 (ALB/MBD)"), "T3 (ALB/MBD)", " ")</f>
        <v xml:space="preserve"> </v>
      </c>
      <c r="E32" s="64"/>
      <c r="F32" s="127"/>
      <c r="G32" s="14"/>
      <c r="H32" s="14"/>
      <c r="I32" s="67"/>
      <c r="J32" s="11">
        <f t="shared" si="1"/>
        <v>0</v>
      </c>
      <c r="K32" s="2"/>
      <c r="L32" s="22"/>
      <c r="M32" s="72"/>
      <c r="N32" s="14">
        <f t="shared" si="2"/>
        <v>0</v>
      </c>
      <c r="O32" s="68" t="str">
        <f t="shared" si="3"/>
        <v xml:space="preserve"> </v>
      </c>
      <c r="P32" s="68" t="str">
        <f t="shared" si="4"/>
        <v xml:space="preserve"> </v>
      </c>
      <c r="Q32" s="71" t="str">
        <f t="shared" si="5"/>
        <v xml:space="preserve"> </v>
      </c>
      <c r="R32" s="68" t="str">
        <f t="shared" si="6"/>
        <v xml:space="preserve"> </v>
      </c>
    </row>
    <row r="33" spans="1:18" x14ac:dyDescent="0.25">
      <c r="A33" s="10" t="str">
        <f>IF(COUNTRY_INFO!A33=0," ",COUNTRY_INFO!A33)</f>
        <v>Angola</v>
      </c>
      <c r="B33" s="10" t="str">
        <f>IF(COUNTRY_INFO!B33=0," ",COUNTRY_INFO!B33)</f>
        <v>BIE</v>
      </c>
      <c r="C33" s="10" t="str">
        <f>IF(COUNTRY_INFO!C33=0," ",COUNTRY_INFO!C33)</f>
        <v>NHAREA</v>
      </c>
      <c r="D33" s="11" t="str">
        <f>IF(AND(COUNTRY_INFO!$T$9:$T$1000="T3 (ALB/MBD)",COUNTRY_INFO!$U$9:$U$1000="T3 (ALB/MBD)"), "T3 (ALB/MBD)", " ")</f>
        <v xml:space="preserve"> </v>
      </c>
      <c r="E33" s="64"/>
      <c r="F33" s="127"/>
      <c r="G33" s="14"/>
      <c r="H33" s="14"/>
      <c r="I33" s="67"/>
      <c r="J33" s="11">
        <f t="shared" si="1"/>
        <v>0</v>
      </c>
      <c r="K33" s="2"/>
      <c r="L33" s="22"/>
      <c r="M33" s="72"/>
      <c r="N33" s="14">
        <f t="shared" si="2"/>
        <v>0</v>
      </c>
      <c r="O33" s="68" t="str">
        <f t="shared" si="3"/>
        <v xml:space="preserve"> </v>
      </c>
      <c r="P33" s="68" t="str">
        <f t="shared" si="4"/>
        <v xml:space="preserve"> </v>
      </c>
      <c r="Q33" s="71" t="str">
        <f t="shared" si="5"/>
        <v xml:space="preserve"> </v>
      </c>
      <c r="R33" s="68" t="str">
        <f t="shared" si="6"/>
        <v xml:space="preserve"> </v>
      </c>
    </row>
    <row r="34" spans="1:18" x14ac:dyDescent="0.25">
      <c r="A34" s="10" t="str">
        <f>IF(COUNTRY_INFO!A34=0," ",COUNTRY_INFO!A34)</f>
        <v>Angola</v>
      </c>
      <c r="B34" s="10" t="str">
        <f>IF(COUNTRY_INFO!B34=0," ",COUNTRY_INFO!B34)</f>
        <v>CABINDA</v>
      </c>
      <c r="C34" s="10" t="str">
        <f>IF(COUNTRY_INFO!C34=0," ",COUNTRY_INFO!C34)</f>
        <v>BELIZE</v>
      </c>
      <c r="D34" s="11" t="str">
        <f>IF(AND(COUNTRY_INFO!$T$9:$T$1000="T3 (ALB/MBD)",COUNTRY_INFO!$U$9:$U$1000="T3 (ALB/MBD)"), "T3 (ALB/MBD)", " ")</f>
        <v xml:space="preserve"> </v>
      </c>
      <c r="E34" s="64"/>
      <c r="F34" s="127"/>
      <c r="G34" s="14"/>
      <c r="H34" s="14"/>
      <c r="I34" s="67"/>
      <c r="J34" s="11">
        <f t="shared" si="1"/>
        <v>0</v>
      </c>
      <c r="K34" s="2"/>
      <c r="L34" s="22"/>
      <c r="M34" s="72"/>
      <c r="N34" s="14">
        <f t="shared" si="2"/>
        <v>0</v>
      </c>
      <c r="O34" s="68" t="str">
        <f t="shared" si="3"/>
        <v xml:space="preserve"> </v>
      </c>
      <c r="P34" s="68" t="str">
        <f t="shared" si="4"/>
        <v xml:space="preserve"> </v>
      </c>
      <c r="Q34" s="71" t="str">
        <f t="shared" si="5"/>
        <v xml:space="preserve"> </v>
      </c>
      <c r="R34" s="68" t="str">
        <f t="shared" si="6"/>
        <v xml:space="preserve"> </v>
      </c>
    </row>
    <row r="35" spans="1:18" x14ac:dyDescent="0.25">
      <c r="A35" s="10" t="str">
        <f>IF(COUNTRY_INFO!A35=0," ",COUNTRY_INFO!A35)</f>
        <v>Angola</v>
      </c>
      <c r="B35" s="10" t="str">
        <f>IF(COUNTRY_INFO!B35=0," ",COUNTRY_INFO!B35)</f>
        <v>CABINDA</v>
      </c>
      <c r="C35" s="10" t="str">
        <f>IF(COUNTRY_INFO!C35=0," ",COUNTRY_INFO!C35)</f>
        <v>BUCO ZAU</v>
      </c>
      <c r="D35" s="11" t="str">
        <f>IF(AND(COUNTRY_INFO!$T$9:$T$1000="T3 (ALB/MBD)",COUNTRY_INFO!$U$9:$U$1000="T3 (ALB/MBD)"), "T3 (ALB/MBD)", " ")</f>
        <v xml:space="preserve"> </v>
      </c>
      <c r="E35" s="64"/>
      <c r="F35" s="127"/>
      <c r="G35" s="14"/>
      <c r="H35" s="14"/>
      <c r="I35" s="67"/>
      <c r="J35" s="11">
        <f t="shared" si="1"/>
        <v>0</v>
      </c>
      <c r="K35" s="2"/>
      <c r="L35" s="22"/>
      <c r="M35" s="72"/>
      <c r="N35" s="14">
        <f t="shared" si="2"/>
        <v>0</v>
      </c>
      <c r="O35" s="68" t="str">
        <f t="shared" si="3"/>
        <v xml:space="preserve"> </v>
      </c>
      <c r="P35" s="68" t="str">
        <f t="shared" si="4"/>
        <v xml:space="preserve"> </v>
      </c>
      <c r="Q35" s="71" t="str">
        <f t="shared" si="5"/>
        <v xml:space="preserve"> </v>
      </c>
      <c r="R35" s="68" t="str">
        <f t="shared" si="6"/>
        <v xml:space="preserve"> </v>
      </c>
    </row>
    <row r="36" spans="1:18" x14ac:dyDescent="0.25">
      <c r="A36" s="10" t="str">
        <f>IF(COUNTRY_INFO!A36=0," ",COUNTRY_INFO!A36)</f>
        <v>Angola</v>
      </c>
      <c r="B36" s="10" t="str">
        <f>IF(COUNTRY_INFO!B36=0," ",COUNTRY_INFO!B36)</f>
        <v>CABINDA</v>
      </c>
      <c r="C36" s="10" t="str">
        <f>IF(COUNTRY_INFO!C36=0," ",COUNTRY_INFO!C36)</f>
        <v>CABINDA</v>
      </c>
      <c r="D36" s="11" t="str">
        <f>IF(AND(COUNTRY_INFO!$T$9:$T$1000="T3 (ALB/MBD)",COUNTRY_INFO!$U$9:$U$1000="T3 (ALB/MBD)"), "T3 (ALB/MBD)", " ")</f>
        <v xml:space="preserve"> </v>
      </c>
      <c r="E36" s="64"/>
      <c r="F36" s="127"/>
      <c r="G36" s="14"/>
      <c r="H36" s="14"/>
      <c r="I36" s="67"/>
      <c r="J36" s="11">
        <f t="shared" si="1"/>
        <v>0</v>
      </c>
      <c r="K36" s="2"/>
      <c r="L36" s="22"/>
      <c r="M36" s="72"/>
      <c r="N36" s="14">
        <f t="shared" si="2"/>
        <v>0</v>
      </c>
      <c r="O36" s="68" t="str">
        <f t="shared" si="3"/>
        <v xml:space="preserve"> </v>
      </c>
      <c r="P36" s="68" t="str">
        <f t="shared" si="4"/>
        <v xml:space="preserve"> </v>
      </c>
      <c r="Q36" s="71" t="str">
        <f t="shared" si="5"/>
        <v xml:space="preserve"> </v>
      </c>
      <c r="R36" s="68" t="str">
        <f t="shared" si="6"/>
        <v xml:space="preserve"> </v>
      </c>
    </row>
    <row r="37" spans="1:18" x14ac:dyDescent="0.25">
      <c r="A37" s="10" t="str">
        <f>IF(COUNTRY_INFO!A37=0," ",COUNTRY_INFO!A37)</f>
        <v>Angola</v>
      </c>
      <c r="B37" s="10" t="str">
        <f>IF(COUNTRY_INFO!B37=0," ",COUNTRY_INFO!B37)</f>
        <v>CABINDA</v>
      </c>
      <c r="C37" s="10" t="str">
        <f>IF(COUNTRY_INFO!C37=0," ",COUNTRY_INFO!C37)</f>
        <v>CACONGO</v>
      </c>
      <c r="D37" s="11" t="str">
        <f>IF(AND(COUNTRY_INFO!$T$9:$T$1000="T3 (ALB/MBD)",COUNTRY_INFO!$U$9:$U$1000="T3 (ALB/MBD)"), "T3 (ALB/MBD)", " ")</f>
        <v xml:space="preserve"> </v>
      </c>
      <c r="E37" s="64"/>
      <c r="F37" s="127"/>
      <c r="G37" s="14"/>
      <c r="H37" s="14"/>
      <c r="I37" s="67"/>
      <c r="J37" s="11">
        <f t="shared" si="1"/>
        <v>0</v>
      </c>
      <c r="K37" s="2"/>
      <c r="L37" s="22"/>
      <c r="M37" s="72"/>
      <c r="N37" s="14">
        <f t="shared" si="2"/>
        <v>0</v>
      </c>
      <c r="O37" s="68" t="str">
        <f t="shared" si="3"/>
        <v xml:space="preserve"> </v>
      </c>
      <c r="P37" s="68" t="str">
        <f t="shared" si="4"/>
        <v xml:space="preserve"> </v>
      </c>
      <c r="Q37" s="71" t="str">
        <f t="shared" si="5"/>
        <v xml:space="preserve"> </v>
      </c>
      <c r="R37" s="68" t="str">
        <f t="shared" si="6"/>
        <v xml:space="preserve"> </v>
      </c>
    </row>
    <row r="38" spans="1:18" x14ac:dyDescent="0.25">
      <c r="A38" s="10" t="str">
        <f>IF(COUNTRY_INFO!A38=0," ",COUNTRY_INFO!A38)</f>
        <v>Angola</v>
      </c>
      <c r="B38" s="10" t="str">
        <f>IF(COUNTRY_INFO!B38=0," ",COUNTRY_INFO!B38)</f>
        <v>CUNENE</v>
      </c>
      <c r="C38" s="10" t="str">
        <f>IF(COUNTRY_INFO!C38=0," ",COUNTRY_INFO!C38)</f>
        <v>CAHAMA</v>
      </c>
      <c r="D38" s="11" t="str">
        <f>IF(AND(COUNTRY_INFO!$T$9:$T$1000="T3 (ALB/MBD)",COUNTRY_INFO!$U$9:$U$1000="T3 (ALB/MBD)"), "T3 (ALB/MBD)", " ")</f>
        <v xml:space="preserve"> </v>
      </c>
      <c r="E38" s="64"/>
      <c r="F38" s="127"/>
      <c r="G38" s="14"/>
      <c r="H38" s="14"/>
      <c r="I38" s="67"/>
      <c r="J38" s="11">
        <f t="shared" si="1"/>
        <v>0</v>
      </c>
      <c r="K38" s="2"/>
      <c r="L38" s="22"/>
      <c r="M38" s="72"/>
      <c r="N38" s="14">
        <f t="shared" si="2"/>
        <v>0</v>
      </c>
      <c r="O38" s="68" t="str">
        <f t="shared" si="3"/>
        <v xml:space="preserve"> </v>
      </c>
      <c r="P38" s="68" t="str">
        <f t="shared" si="4"/>
        <v xml:space="preserve"> </v>
      </c>
      <c r="Q38" s="71" t="str">
        <f t="shared" si="5"/>
        <v xml:space="preserve"> </v>
      </c>
      <c r="R38" s="68" t="str">
        <f t="shared" si="6"/>
        <v xml:space="preserve"> </v>
      </c>
    </row>
    <row r="39" spans="1:18" x14ac:dyDescent="0.25">
      <c r="A39" s="10" t="str">
        <f>IF(COUNTRY_INFO!A39=0," ",COUNTRY_INFO!A39)</f>
        <v>Angola</v>
      </c>
      <c r="B39" s="10" t="str">
        <f>IF(COUNTRY_INFO!B39=0," ",COUNTRY_INFO!B39)</f>
        <v>CUNENE</v>
      </c>
      <c r="C39" s="10" t="str">
        <f>IF(COUNTRY_INFO!C39=0," ",COUNTRY_INFO!C39)</f>
        <v>CUANHAMA</v>
      </c>
      <c r="D39" s="11" t="str">
        <f>IF(AND(COUNTRY_INFO!$T$9:$T$1000="T3 (ALB/MBD)",COUNTRY_INFO!$U$9:$U$1000="T3 (ALB/MBD)"), "T3 (ALB/MBD)", " ")</f>
        <v xml:space="preserve"> </v>
      </c>
      <c r="E39" s="64"/>
      <c r="F39" s="127"/>
      <c r="G39" s="14"/>
      <c r="H39" s="14"/>
      <c r="I39" s="67"/>
      <c r="J39" s="11">
        <f t="shared" si="1"/>
        <v>0</v>
      </c>
      <c r="K39" s="2"/>
      <c r="L39" s="22"/>
      <c r="M39" s="72"/>
      <c r="N39" s="14">
        <f t="shared" si="2"/>
        <v>0</v>
      </c>
      <c r="O39" s="68" t="str">
        <f t="shared" si="3"/>
        <v xml:space="preserve"> </v>
      </c>
      <c r="P39" s="68" t="str">
        <f t="shared" si="4"/>
        <v xml:space="preserve"> </v>
      </c>
      <c r="Q39" s="71" t="str">
        <f t="shared" si="5"/>
        <v xml:space="preserve"> </v>
      </c>
      <c r="R39" s="68" t="str">
        <f t="shared" si="6"/>
        <v xml:space="preserve"> </v>
      </c>
    </row>
    <row r="40" spans="1:18" x14ac:dyDescent="0.25">
      <c r="A40" s="10" t="str">
        <f>IF(COUNTRY_INFO!A40=0," ",COUNTRY_INFO!A40)</f>
        <v>Angola</v>
      </c>
      <c r="B40" s="10" t="str">
        <f>IF(COUNTRY_INFO!B40=0," ",COUNTRY_INFO!B40)</f>
        <v>CUNENE</v>
      </c>
      <c r="C40" s="10" t="str">
        <f>IF(COUNTRY_INFO!C40=0," ",COUNTRY_INFO!C40)</f>
        <v>CUROCA</v>
      </c>
      <c r="D40" s="11" t="str">
        <f>IF(AND(COUNTRY_INFO!$T$9:$T$1000="T3 (ALB/MBD)",COUNTRY_INFO!$U$9:$U$1000="T3 (ALB/MBD)"), "T3 (ALB/MBD)", " ")</f>
        <v xml:space="preserve"> </v>
      </c>
      <c r="E40" s="64"/>
      <c r="F40" s="127"/>
      <c r="G40" s="14"/>
      <c r="H40" s="14"/>
      <c r="I40" s="67"/>
      <c r="J40" s="11">
        <f t="shared" si="1"/>
        <v>0</v>
      </c>
      <c r="K40" s="2"/>
      <c r="L40" s="22"/>
      <c r="M40" s="72"/>
      <c r="N40" s="14">
        <f t="shared" si="2"/>
        <v>0</v>
      </c>
      <c r="O40" s="68" t="str">
        <f t="shared" si="3"/>
        <v xml:space="preserve"> </v>
      </c>
      <c r="P40" s="68" t="str">
        <f t="shared" si="4"/>
        <v xml:space="preserve"> </v>
      </c>
      <c r="Q40" s="71" t="str">
        <f t="shared" si="5"/>
        <v xml:space="preserve"> </v>
      </c>
      <c r="R40" s="68" t="str">
        <f t="shared" si="6"/>
        <v xml:space="preserve"> </v>
      </c>
    </row>
    <row r="41" spans="1:18" x14ac:dyDescent="0.25">
      <c r="A41" s="10" t="str">
        <f>IF(COUNTRY_INFO!A41=0," ",COUNTRY_INFO!A41)</f>
        <v>Angola</v>
      </c>
      <c r="B41" s="10" t="str">
        <f>IF(COUNTRY_INFO!B41=0," ",COUNTRY_INFO!B41)</f>
        <v>CUNENE</v>
      </c>
      <c r="C41" s="10" t="str">
        <f>IF(COUNTRY_INFO!C41=0," ",COUNTRY_INFO!C41)</f>
        <v>CUVELAI</v>
      </c>
      <c r="D41" s="11" t="str">
        <f>IF(AND(COUNTRY_INFO!$T$9:$T$1000="T3 (ALB/MBD)",COUNTRY_INFO!$U$9:$U$1000="T3 (ALB/MBD)"), "T3 (ALB/MBD)", " ")</f>
        <v xml:space="preserve"> </v>
      </c>
      <c r="E41" s="64"/>
      <c r="F41" s="127"/>
      <c r="G41" s="14"/>
      <c r="H41" s="14"/>
      <c r="I41" s="67"/>
      <c r="J41" s="11">
        <f t="shared" ref="J41:J72" si="7">SUM(G41:I41)</f>
        <v>0</v>
      </c>
      <c r="K41" s="2"/>
      <c r="L41" s="22"/>
      <c r="M41" s="72"/>
      <c r="N41" s="14">
        <f t="shared" ref="N41:N72" si="8">SUM(K41:M41)</f>
        <v>0</v>
      </c>
      <c r="O41" s="68" t="str">
        <f t="shared" ref="O41:O72" si="9">IF(G41&lt;&gt;0, IF(K41/G41*100=0, "-", K41/G41*100), " ")</f>
        <v xml:space="preserve"> </v>
      </c>
      <c r="P41" s="68" t="str">
        <f t="shared" ref="P41:P72" si="10">IF(H41&lt;&gt;0, IF(L41/H41*100=0, "-", L41/H41*100), " ")</f>
        <v xml:space="preserve"> </v>
      </c>
      <c r="Q41" s="71" t="str">
        <f t="shared" ref="Q41:Q72" si="11">IF(I41&lt;&gt;0, IF(M41/I41*100=0, "-", M41/I41*100), " ")</f>
        <v xml:space="preserve"> </v>
      </c>
      <c r="R41" s="68" t="str">
        <f t="shared" ref="R41:R72" si="12">IF(J41&lt;&gt;0, IF(N41/J41*100=0, "-", N41/J41*100), " ")</f>
        <v xml:space="preserve"> </v>
      </c>
    </row>
    <row r="42" spans="1:18" x14ac:dyDescent="0.25">
      <c r="A42" s="10" t="str">
        <f>IF(COUNTRY_INFO!A42=0," ",COUNTRY_INFO!A42)</f>
        <v>Angola</v>
      </c>
      <c r="B42" s="10" t="str">
        <f>IF(COUNTRY_INFO!B42=0," ",COUNTRY_INFO!B42)</f>
        <v>CUNENE</v>
      </c>
      <c r="C42" s="10" t="str">
        <f>IF(COUNTRY_INFO!C42=0," ",COUNTRY_INFO!C42)</f>
        <v>NAMACUNDE</v>
      </c>
      <c r="D42" s="11" t="str">
        <f>IF(AND(COUNTRY_INFO!$T$9:$T$1000="T3 (ALB/MBD)",COUNTRY_INFO!$U$9:$U$1000="T3 (ALB/MBD)"), "T3 (ALB/MBD)", " ")</f>
        <v xml:space="preserve"> </v>
      </c>
      <c r="E42" s="64"/>
      <c r="F42" s="127"/>
      <c r="G42" s="14"/>
      <c r="H42" s="14"/>
      <c r="I42" s="67"/>
      <c r="J42" s="11">
        <f t="shared" si="7"/>
        <v>0</v>
      </c>
      <c r="K42" s="2"/>
      <c r="L42" s="22"/>
      <c r="M42" s="72"/>
      <c r="N42" s="14">
        <f t="shared" si="8"/>
        <v>0</v>
      </c>
      <c r="O42" s="68" t="str">
        <f t="shared" si="9"/>
        <v xml:space="preserve"> </v>
      </c>
      <c r="P42" s="68" t="str">
        <f t="shared" si="10"/>
        <v xml:space="preserve"> </v>
      </c>
      <c r="Q42" s="71" t="str">
        <f t="shared" si="11"/>
        <v xml:space="preserve"> </v>
      </c>
      <c r="R42" s="68" t="str">
        <f t="shared" si="12"/>
        <v xml:space="preserve"> </v>
      </c>
    </row>
    <row r="43" spans="1:18" x14ac:dyDescent="0.25">
      <c r="A43" s="10" t="str">
        <f>IF(COUNTRY_INFO!A43=0," ",COUNTRY_INFO!A43)</f>
        <v>Angola</v>
      </c>
      <c r="B43" s="10" t="str">
        <f>IF(COUNTRY_INFO!B43=0," ",COUNTRY_INFO!B43)</f>
        <v>CUNENE</v>
      </c>
      <c r="C43" s="10" t="str">
        <f>IF(COUNTRY_INFO!C43=0," ",COUNTRY_INFO!C43)</f>
        <v>OMBADJA</v>
      </c>
      <c r="D43" s="11" t="str">
        <f>IF(AND(COUNTRY_INFO!$T$9:$T$1000="T3 (ALB/MBD)",COUNTRY_INFO!$U$9:$U$1000="T3 (ALB/MBD)"), "T3 (ALB/MBD)", " ")</f>
        <v xml:space="preserve"> </v>
      </c>
      <c r="E43" s="64"/>
      <c r="F43" s="127"/>
      <c r="G43" s="14"/>
      <c r="H43" s="14"/>
      <c r="I43" s="67"/>
      <c r="J43" s="11">
        <f t="shared" si="7"/>
        <v>0</v>
      </c>
      <c r="K43" s="2"/>
      <c r="L43" s="22"/>
      <c r="M43" s="72"/>
      <c r="N43" s="14">
        <f t="shared" si="8"/>
        <v>0</v>
      </c>
      <c r="O43" s="68" t="str">
        <f t="shared" si="9"/>
        <v xml:space="preserve"> </v>
      </c>
      <c r="P43" s="68" t="str">
        <f t="shared" si="10"/>
        <v xml:space="preserve"> </v>
      </c>
      <c r="Q43" s="71" t="str">
        <f t="shared" si="11"/>
        <v xml:space="preserve"> </v>
      </c>
      <c r="R43" s="68" t="str">
        <f t="shared" si="12"/>
        <v xml:space="preserve"> </v>
      </c>
    </row>
    <row r="44" spans="1:18" x14ac:dyDescent="0.25">
      <c r="A44" s="10" t="str">
        <f>IF(COUNTRY_INFO!A44=0," ",COUNTRY_INFO!A44)</f>
        <v>Angola</v>
      </c>
      <c r="B44" s="10" t="str">
        <f>IF(COUNTRY_INFO!B44=0," ",COUNTRY_INFO!B44)</f>
        <v>HUAMBO</v>
      </c>
      <c r="C44" s="10" t="str">
        <f>IF(COUNTRY_INFO!C44=0," ",COUNTRY_INFO!C44)</f>
        <v>BAILUNDO</v>
      </c>
      <c r="D44" s="11" t="str">
        <f>IF(AND(COUNTRY_INFO!$T$9:$T$1000="T3 (ALB/MBD)",COUNTRY_INFO!$U$9:$U$1000="T3 (ALB/MBD)"), "T3 (ALB/MBD)", " ")</f>
        <v xml:space="preserve"> </v>
      </c>
      <c r="E44" s="64"/>
      <c r="F44" s="127"/>
      <c r="G44" s="14"/>
      <c r="H44" s="14"/>
      <c r="I44" s="67"/>
      <c r="J44" s="11">
        <f t="shared" si="7"/>
        <v>0</v>
      </c>
      <c r="K44" s="2"/>
      <c r="L44" s="22"/>
      <c r="M44" s="72"/>
      <c r="N44" s="14">
        <f t="shared" si="8"/>
        <v>0</v>
      </c>
      <c r="O44" s="68" t="str">
        <f t="shared" si="9"/>
        <v xml:space="preserve"> </v>
      </c>
      <c r="P44" s="68" t="str">
        <f t="shared" si="10"/>
        <v xml:space="preserve"> </v>
      </c>
      <c r="Q44" s="71" t="str">
        <f t="shared" si="11"/>
        <v xml:space="preserve"> </v>
      </c>
      <c r="R44" s="68" t="str">
        <f t="shared" si="12"/>
        <v xml:space="preserve"> </v>
      </c>
    </row>
    <row r="45" spans="1:18" x14ac:dyDescent="0.25">
      <c r="A45" s="10" t="str">
        <f>IF(COUNTRY_INFO!A45=0," ",COUNTRY_INFO!A45)</f>
        <v>Angola</v>
      </c>
      <c r="B45" s="10" t="str">
        <f>IF(COUNTRY_INFO!B45=0," ",COUNTRY_INFO!B45)</f>
        <v>HUAMBO</v>
      </c>
      <c r="C45" s="10" t="str">
        <f>IF(COUNTRY_INFO!C45=0," ",COUNTRY_INFO!C45)</f>
        <v>CAALA</v>
      </c>
      <c r="D45" s="11" t="str">
        <f>IF(AND(COUNTRY_INFO!$T$9:$T$1000="T3 (ALB/MBD)",COUNTRY_INFO!$U$9:$U$1000="T3 (ALB/MBD)"), "T3 (ALB/MBD)", " ")</f>
        <v xml:space="preserve"> </v>
      </c>
      <c r="E45" s="64"/>
      <c r="F45" s="127"/>
      <c r="G45" s="14"/>
      <c r="H45" s="14"/>
      <c r="I45" s="67"/>
      <c r="J45" s="11">
        <f t="shared" si="7"/>
        <v>0</v>
      </c>
      <c r="K45" s="2"/>
      <c r="L45" s="22"/>
      <c r="M45" s="72"/>
      <c r="N45" s="14">
        <f t="shared" si="8"/>
        <v>0</v>
      </c>
      <c r="O45" s="68" t="str">
        <f t="shared" si="9"/>
        <v xml:space="preserve"> </v>
      </c>
      <c r="P45" s="68" t="str">
        <f t="shared" si="10"/>
        <v xml:space="preserve"> </v>
      </c>
      <c r="Q45" s="71" t="str">
        <f t="shared" si="11"/>
        <v xml:space="preserve"> </v>
      </c>
      <c r="R45" s="68" t="str">
        <f t="shared" si="12"/>
        <v xml:space="preserve"> </v>
      </c>
    </row>
    <row r="46" spans="1:18" x14ac:dyDescent="0.25">
      <c r="A46" s="10" t="str">
        <f>IF(COUNTRY_INFO!A46=0," ",COUNTRY_INFO!A46)</f>
        <v>Angola</v>
      </c>
      <c r="B46" s="10" t="str">
        <f>IF(COUNTRY_INFO!B46=0," ",COUNTRY_INFO!B46)</f>
        <v>HUAMBO</v>
      </c>
      <c r="C46" s="10" t="str">
        <f>IF(COUNTRY_INFO!C46=0," ",COUNTRY_INFO!C46)</f>
        <v>EKUNHA</v>
      </c>
      <c r="D46" s="11" t="str">
        <f>IF(AND(COUNTRY_INFO!$T$9:$T$1000="T3 (ALB/MBD)",COUNTRY_INFO!$U$9:$U$1000="T3 (ALB/MBD)"), "T3 (ALB/MBD)", " ")</f>
        <v xml:space="preserve"> </v>
      </c>
      <c r="E46" s="64"/>
      <c r="F46" s="127"/>
      <c r="G46" s="14"/>
      <c r="H46" s="14"/>
      <c r="I46" s="67"/>
      <c r="J46" s="11">
        <f t="shared" si="7"/>
        <v>0</v>
      </c>
      <c r="K46" s="2"/>
      <c r="L46" s="22"/>
      <c r="M46" s="72"/>
      <c r="N46" s="14">
        <f t="shared" si="8"/>
        <v>0</v>
      </c>
      <c r="O46" s="68" t="str">
        <f t="shared" si="9"/>
        <v xml:space="preserve"> </v>
      </c>
      <c r="P46" s="68" t="str">
        <f t="shared" si="10"/>
        <v xml:space="preserve"> </v>
      </c>
      <c r="Q46" s="71" t="str">
        <f t="shared" si="11"/>
        <v xml:space="preserve"> </v>
      </c>
      <c r="R46" s="68" t="str">
        <f t="shared" si="12"/>
        <v xml:space="preserve"> </v>
      </c>
    </row>
    <row r="47" spans="1:18" x14ac:dyDescent="0.25">
      <c r="A47" s="10" t="str">
        <f>IF(COUNTRY_INFO!A47=0," ",COUNTRY_INFO!A47)</f>
        <v>Angola</v>
      </c>
      <c r="B47" s="10" t="str">
        <f>IF(COUNTRY_INFO!B47=0," ",COUNTRY_INFO!B47)</f>
        <v>HUAMBO</v>
      </c>
      <c r="C47" s="10" t="str">
        <f>IF(COUNTRY_INFO!C47=0," ",COUNTRY_INFO!C47)</f>
        <v>HUAMBO</v>
      </c>
      <c r="D47" s="11" t="str">
        <f>IF(AND(COUNTRY_INFO!$T$9:$T$1000="T3 (ALB/MBD)",COUNTRY_INFO!$U$9:$U$1000="T3 (ALB/MBD)"), "T3 (ALB/MBD)", " ")</f>
        <v xml:space="preserve"> </v>
      </c>
      <c r="E47" s="64"/>
      <c r="F47" s="127"/>
      <c r="G47" s="14"/>
      <c r="H47" s="14"/>
      <c r="I47" s="67"/>
      <c r="J47" s="11">
        <f t="shared" si="7"/>
        <v>0</v>
      </c>
      <c r="K47" s="2"/>
      <c r="L47" s="22"/>
      <c r="M47" s="72"/>
      <c r="N47" s="14">
        <f t="shared" si="8"/>
        <v>0</v>
      </c>
      <c r="O47" s="68" t="str">
        <f t="shared" si="9"/>
        <v xml:space="preserve"> </v>
      </c>
      <c r="P47" s="68" t="str">
        <f t="shared" si="10"/>
        <v xml:space="preserve"> </v>
      </c>
      <c r="Q47" s="71" t="str">
        <f t="shared" si="11"/>
        <v xml:space="preserve"> </v>
      </c>
      <c r="R47" s="68" t="str">
        <f t="shared" si="12"/>
        <v xml:space="preserve"> </v>
      </c>
    </row>
    <row r="48" spans="1:18" x14ac:dyDescent="0.25">
      <c r="A48" s="10" t="str">
        <f>IF(COUNTRY_INFO!A48=0," ",COUNTRY_INFO!A48)</f>
        <v>Angola</v>
      </c>
      <c r="B48" s="10" t="str">
        <f>IF(COUNTRY_INFO!B48=0," ",COUNTRY_INFO!B48)</f>
        <v>HUAMBO</v>
      </c>
      <c r="C48" s="10" t="str">
        <f>IF(COUNTRY_INFO!C48=0," ",COUNTRY_INFO!C48)</f>
        <v>KATCHIUNGO</v>
      </c>
      <c r="D48" s="11" t="str">
        <f>IF(AND(COUNTRY_INFO!$T$9:$T$1000="T3 (ALB/MBD)",COUNTRY_INFO!$U$9:$U$1000="T3 (ALB/MBD)"), "T3 (ALB/MBD)", " ")</f>
        <v xml:space="preserve"> </v>
      </c>
      <c r="E48" s="64"/>
      <c r="F48" s="127"/>
      <c r="G48" s="14"/>
      <c r="H48" s="14"/>
      <c r="I48" s="67"/>
      <c r="J48" s="11">
        <f t="shared" si="7"/>
        <v>0</v>
      </c>
      <c r="K48" s="2"/>
      <c r="L48" s="22"/>
      <c r="M48" s="72"/>
      <c r="N48" s="14">
        <f t="shared" si="8"/>
        <v>0</v>
      </c>
      <c r="O48" s="68" t="str">
        <f t="shared" si="9"/>
        <v xml:space="preserve"> </v>
      </c>
      <c r="P48" s="68" t="str">
        <f t="shared" si="10"/>
        <v xml:space="preserve"> </v>
      </c>
      <c r="Q48" s="71" t="str">
        <f t="shared" si="11"/>
        <v xml:space="preserve"> </v>
      </c>
      <c r="R48" s="68" t="str">
        <f t="shared" si="12"/>
        <v xml:space="preserve"> </v>
      </c>
    </row>
    <row r="49" spans="1:18" x14ac:dyDescent="0.25">
      <c r="A49" s="10" t="str">
        <f>IF(COUNTRY_INFO!A49=0," ",COUNTRY_INFO!A49)</f>
        <v>Angola</v>
      </c>
      <c r="B49" s="10" t="str">
        <f>IF(COUNTRY_INFO!B49=0," ",COUNTRY_INFO!B49)</f>
        <v>HUAMBO</v>
      </c>
      <c r="C49" s="10" t="str">
        <f>IF(COUNTRY_INFO!C49=0," ",COUNTRY_INFO!C49)</f>
        <v>LONDUIMBALI</v>
      </c>
      <c r="D49" s="11" t="str">
        <f>IF(AND(COUNTRY_INFO!$T$9:$T$1000="T3 (ALB/MBD)",COUNTRY_INFO!$U$9:$U$1000="T3 (ALB/MBD)"), "T3 (ALB/MBD)", " ")</f>
        <v xml:space="preserve"> </v>
      </c>
      <c r="E49" s="64"/>
      <c r="F49" s="127"/>
      <c r="G49" s="14"/>
      <c r="H49" s="14"/>
      <c r="I49" s="67"/>
      <c r="J49" s="11">
        <f t="shared" si="7"/>
        <v>0</v>
      </c>
      <c r="K49" s="2"/>
      <c r="L49" s="22"/>
      <c r="M49" s="72"/>
      <c r="N49" s="14">
        <f t="shared" si="8"/>
        <v>0</v>
      </c>
      <c r="O49" s="68" t="str">
        <f t="shared" si="9"/>
        <v xml:space="preserve"> </v>
      </c>
      <c r="P49" s="68" t="str">
        <f t="shared" si="10"/>
        <v xml:space="preserve"> </v>
      </c>
      <c r="Q49" s="71" t="str">
        <f t="shared" si="11"/>
        <v xml:space="preserve"> </v>
      </c>
      <c r="R49" s="68" t="str">
        <f t="shared" si="12"/>
        <v xml:space="preserve"> </v>
      </c>
    </row>
    <row r="50" spans="1:18" x14ac:dyDescent="0.25">
      <c r="A50" s="10" t="str">
        <f>IF(COUNTRY_INFO!A50=0," ",COUNTRY_INFO!A50)</f>
        <v>Angola</v>
      </c>
      <c r="B50" s="10" t="str">
        <f>IF(COUNTRY_INFO!B50=0," ",COUNTRY_INFO!B50)</f>
        <v>HUAMBO</v>
      </c>
      <c r="C50" s="10" t="str">
        <f>IF(COUNTRY_INFO!C50=0," ",COUNTRY_INFO!C50)</f>
        <v>LONGONJO</v>
      </c>
      <c r="D50" s="11" t="str">
        <f>IF(AND(COUNTRY_INFO!$T$9:$T$1000="T3 (ALB/MBD)",COUNTRY_INFO!$U$9:$U$1000="T3 (ALB/MBD)"), "T3 (ALB/MBD)", " ")</f>
        <v xml:space="preserve"> </v>
      </c>
      <c r="E50" s="64"/>
      <c r="F50" s="127"/>
      <c r="G50" s="14"/>
      <c r="H50" s="14"/>
      <c r="I50" s="67"/>
      <c r="J50" s="11">
        <f t="shared" si="7"/>
        <v>0</v>
      </c>
      <c r="K50" s="2"/>
      <c r="L50" s="22"/>
      <c r="M50" s="72"/>
      <c r="N50" s="14">
        <f t="shared" si="8"/>
        <v>0</v>
      </c>
      <c r="O50" s="68" t="str">
        <f t="shared" si="9"/>
        <v xml:space="preserve"> </v>
      </c>
      <c r="P50" s="68" t="str">
        <f t="shared" si="10"/>
        <v xml:space="preserve"> </v>
      </c>
      <c r="Q50" s="71" t="str">
        <f t="shared" si="11"/>
        <v xml:space="preserve"> </v>
      </c>
      <c r="R50" s="68" t="str">
        <f t="shared" si="12"/>
        <v xml:space="preserve"> </v>
      </c>
    </row>
    <row r="51" spans="1:18" x14ac:dyDescent="0.25">
      <c r="A51" s="10" t="str">
        <f>IF(COUNTRY_INFO!A51=0," ",COUNTRY_INFO!A51)</f>
        <v>Angola</v>
      </c>
      <c r="B51" s="10" t="str">
        <f>IF(COUNTRY_INFO!B51=0," ",COUNTRY_INFO!B51)</f>
        <v>HUAMBO</v>
      </c>
      <c r="C51" s="10" t="str">
        <f>IF(COUNTRY_INFO!C51=0," ",COUNTRY_INFO!C51)</f>
        <v>MUNGO</v>
      </c>
      <c r="D51" s="11" t="str">
        <f>IF(AND(COUNTRY_INFO!$T$9:$T$1000="T3 (ALB/MBD)",COUNTRY_INFO!$U$9:$U$1000="T3 (ALB/MBD)"), "T3 (ALB/MBD)", " ")</f>
        <v xml:space="preserve"> </v>
      </c>
      <c r="E51" s="64"/>
      <c r="F51" s="127"/>
      <c r="G51" s="14"/>
      <c r="H51" s="14"/>
      <c r="I51" s="67"/>
      <c r="J51" s="11">
        <f t="shared" si="7"/>
        <v>0</v>
      </c>
      <c r="K51" s="2"/>
      <c r="L51" s="22"/>
      <c r="M51" s="72"/>
      <c r="N51" s="14">
        <f t="shared" si="8"/>
        <v>0</v>
      </c>
      <c r="O51" s="68" t="str">
        <f t="shared" si="9"/>
        <v xml:space="preserve"> </v>
      </c>
      <c r="P51" s="68" t="str">
        <f t="shared" si="10"/>
        <v xml:space="preserve"> </v>
      </c>
      <c r="Q51" s="71" t="str">
        <f t="shared" si="11"/>
        <v xml:space="preserve"> </v>
      </c>
      <c r="R51" s="68" t="str">
        <f t="shared" si="12"/>
        <v xml:space="preserve"> </v>
      </c>
    </row>
    <row r="52" spans="1:18" x14ac:dyDescent="0.25">
      <c r="A52" s="10" t="str">
        <f>IF(COUNTRY_INFO!A52=0," ",COUNTRY_INFO!A52)</f>
        <v>Angola</v>
      </c>
      <c r="B52" s="10" t="str">
        <f>IF(COUNTRY_INFO!B52=0," ",COUNTRY_INFO!B52)</f>
        <v>HUAMBO</v>
      </c>
      <c r="C52" s="10" t="str">
        <f>IF(COUNTRY_INFO!C52=0," ",COUNTRY_INFO!C52)</f>
        <v>TCHICALA TCHOLOHANGA</v>
      </c>
      <c r="D52" s="11" t="str">
        <f>IF(AND(COUNTRY_INFO!$T$9:$T$1000="T3 (ALB/MBD)",COUNTRY_INFO!$U$9:$U$1000="T3 (ALB/MBD)"), "T3 (ALB/MBD)", " ")</f>
        <v xml:space="preserve"> </v>
      </c>
      <c r="E52" s="64"/>
      <c r="F52" s="127"/>
      <c r="G52" s="14"/>
      <c r="H52" s="14"/>
      <c r="I52" s="67"/>
      <c r="J52" s="11">
        <f t="shared" si="7"/>
        <v>0</v>
      </c>
      <c r="K52" s="2"/>
      <c r="L52" s="22"/>
      <c r="M52" s="72"/>
      <c r="N52" s="14">
        <f t="shared" si="8"/>
        <v>0</v>
      </c>
      <c r="O52" s="68" t="str">
        <f t="shared" si="9"/>
        <v xml:space="preserve"> </v>
      </c>
      <c r="P52" s="68" t="str">
        <f t="shared" si="10"/>
        <v xml:space="preserve"> </v>
      </c>
      <c r="Q52" s="71" t="str">
        <f t="shared" si="11"/>
        <v xml:space="preserve"> </v>
      </c>
      <c r="R52" s="68" t="str">
        <f t="shared" si="12"/>
        <v xml:space="preserve"> </v>
      </c>
    </row>
    <row r="53" spans="1:18" x14ac:dyDescent="0.25">
      <c r="A53" s="10" t="str">
        <f>IF(COUNTRY_INFO!A53=0," ",COUNTRY_INFO!A53)</f>
        <v>Angola</v>
      </c>
      <c r="B53" s="10" t="str">
        <f>IF(COUNTRY_INFO!B53=0," ",COUNTRY_INFO!B53)</f>
        <v>HUAMBO</v>
      </c>
      <c r="C53" s="10" t="str">
        <f>IF(COUNTRY_INFO!C53=0," ",COUNTRY_INFO!C53)</f>
        <v>TCHINDJENJE</v>
      </c>
      <c r="D53" s="11" t="str">
        <f>IF(AND(COUNTRY_INFO!$T$9:$T$1000="T3 (ALB/MBD)",COUNTRY_INFO!$U$9:$U$1000="T3 (ALB/MBD)"), "T3 (ALB/MBD)", " ")</f>
        <v xml:space="preserve"> </v>
      </c>
      <c r="E53" s="64"/>
      <c r="F53" s="127"/>
      <c r="G53" s="14"/>
      <c r="H53" s="14"/>
      <c r="I53" s="67"/>
      <c r="J53" s="11">
        <f t="shared" si="7"/>
        <v>0</v>
      </c>
      <c r="K53" s="2"/>
      <c r="L53" s="22"/>
      <c r="M53" s="72"/>
      <c r="N53" s="14">
        <f t="shared" si="8"/>
        <v>0</v>
      </c>
      <c r="O53" s="68" t="str">
        <f t="shared" si="9"/>
        <v xml:space="preserve"> </v>
      </c>
      <c r="P53" s="68" t="str">
        <f t="shared" si="10"/>
        <v xml:space="preserve"> </v>
      </c>
      <c r="Q53" s="71" t="str">
        <f t="shared" si="11"/>
        <v xml:space="preserve"> </v>
      </c>
      <c r="R53" s="68" t="str">
        <f t="shared" si="12"/>
        <v xml:space="preserve"> </v>
      </c>
    </row>
    <row r="54" spans="1:18" x14ac:dyDescent="0.25">
      <c r="A54" s="10" t="str">
        <f>IF(COUNTRY_INFO!A54=0," ",COUNTRY_INFO!A54)</f>
        <v>Angola</v>
      </c>
      <c r="B54" s="10" t="str">
        <f>IF(COUNTRY_INFO!B54=0," ",COUNTRY_INFO!B54)</f>
        <v>HUAMBO</v>
      </c>
      <c r="C54" s="10" t="str">
        <f>IF(COUNTRY_INFO!C54=0," ",COUNTRY_INFO!C54)</f>
        <v>UKUMA</v>
      </c>
      <c r="D54" s="11" t="str">
        <f>IF(AND(COUNTRY_INFO!$T$9:$T$1000="T3 (ALB/MBD)",COUNTRY_INFO!$U$9:$U$1000="T3 (ALB/MBD)"), "T3 (ALB/MBD)", " ")</f>
        <v xml:space="preserve"> </v>
      </c>
      <c r="E54" s="64"/>
      <c r="F54" s="127"/>
      <c r="G54" s="14"/>
      <c r="H54" s="14"/>
      <c r="I54" s="67"/>
      <c r="J54" s="11">
        <f t="shared" si="7"/>
        <v>0</v>
      </c>
      <c r="K54" s="2"/>
      <c r="L54" s="22"/>
      <c r="M54" s="72"/>
      <c r="N54" s="14">
        <f t="shared" si="8"/>
        <v>0</v>
      </c>
      <c r="O54" s="68" t="str">
        <f t="shared" si="9"/>
        <v xml:space="preserve"> </v>
      </c>
      <c r="P54" s="68" t="str">
        <f t="shared" si="10"/>
        <v xml:space="preserve"> </v>
      </c>
      <c r="Q54" s="71" t="str">
        <f t="shared" si="11"/>
        <v xml:space="preserve"> </v>
      </c>
      <c r="R54" s="68" t="str">
        <f t="shared" si="12"/>
        <v xml:space="preserve"> </v>
      </c>
    </row>
    <row r="55" spans="1:18" x14ac:dyDescent="0.25">
      <c r="A55" s="10" t="str">
        <f>IF(COUNTRY_INFO!A55=0," ",COUNTRY_INFO!A55)</f>
        <v>Angola</v>
      </c>
      <c r="B55" s="10" t="str">
        <f>IF(COUNTRY_INFO!B55=0," ",COUNTRY_INFO!B55)</f>
        <v>HUILA</v>
      </c>
      <c r="C55" s="10" t="str">
        <f>IF(COUNTRY_INFO!C55=0," ",COUNTRY_INFO!C55)</f>
        <v>CACONDA</v>
      </c>
      <c r="D55" s="11" t="str">
        <f>IF(AND(COUNTRY_INFO!$T$9:$T$1000="T3 (ALB/MBD)",COUNTRY_INFO!$U$9:$U$1000="T3 (ALB/MBD)"), "T3 (ALB/MBD)", " ")</f>
        <v xml:space="preserve"> </v>
      </c>
      <c r="E55" s="64"/>
      <c r="F55" s="127"/>
      <c r="G55" s="14"/>
      <c r="H55" s="14"/>
      <c r="I55" s="67"/>
      <c r="J55" s="11">
        <f t="shared" si="7"/>
        <v>0</v>
      </c>
      <c r="K55" s="2"/>
      <c r="L55" s="22"/>
      <c r="M55" s="72"/>
      <c r="N55" s="14">
        <f t="shared" si="8"/>
        <v>0</v>
      </c>
      <c r="O55" s="68" t="str">
        <f t="shared" si="9"/>
        <v xml:space="preserve"> </v>
      </c>
      <c r="P55" s="68" t="str">
        <f t="shared" si="10"/>
        <v xml:space="preserve"> </v>
      </c>
      <c r="Q55" s="71" t="str">
        <f t="shared" si="11"/>
        <v xml:space="preserve"> </v>
      </c>
      <c r="R55" s="68" t="str">
        <f t="shared" si="12"/>
        <v xml:space="preserve"> </v>
      </c>
    </row>
    <row r="56" spans="1:18" x14ac:dyDescent="0.25">
      <c r="A56" s="10" t="str">
        <f>IF(COUNTRY_INFO!A56=0," ",COUNTRY_INFO!A56)</f>
        <v>Angola</v>
      </c>
      <c r="B56" s="10" t="str">
        <f>IF(COUNTRY_INFO!B56=0," ",COUNTRY_INFO!B56)</f>
        <v>HUILA</v>
      </c>
      <c r="C56" s="10" t="str">
        <f>IF(COUNTRY_INFO!C56=0," ",COUNTRY_INFO!C56)</f>
        <v>CACULA</v>
      </c>
      <c r="D56" s="11" t="str">
        <f>IF(AND(COUNTRY_INFO!$T$9:$T$1000="T3 (ALB/MBD)",COUNTRY_INFO!$U$9:$U$1000="T3 (ALB/MBD)"), "T3 (ALB/MBD)", " ")</f>
        <v xml:space="preserve"> </v>
      </c>
      <c r="E56" s="64"/>
      <c r="F56" s="127"/>
      <c r="G56" s="14"/>
      <c r="H56" s="14"/>
      <c r="I56" s="67"/>
      <c r="J56" s="11">
        <f t="shared" si="7"/>
        <v>0</v>
      </c>
      <c r="K56" s="2"/>
      <c r="L56" s="22"/>
      <c r="M56" s="72"/>
      <c r="N56" s="14">
        <f t="shared" si="8"/>
        <v>0</v>
      </c>
      <c r="O56" s="68" t="str">
        <f t="shared" si="9"/>
        <v xml:space="preserve"> </v>
      </c>
      <c r="P56" s="68" t="str">
        <f t="shared" si="10"/>
        <v xml:space="preserve"> </v>
      </c>
      <c r="Q56" s="71" t="str">
        <f t="shared" si="11"/>
        <v xml:space="preserve"> </v>
      </c>
      <c r="R56" s="68" t="str">
        <f t="shared" si="12"/>
        <v xml:space="preserve"> </v>
      </c>
    </row>
    <row r="57" spans="1:18" x14ac:dyDescent="0.25">
      <c r="A57" s="10" t="str">
        <f>IF(COUNTRY_INFO!A57=0," ",COUNTRY_INFO!A57)</f>
        <v>Angola</v>
      </c>
      <c r="B57" s="10" t="str">
        <f>IF(COUNTRY_INFO!B57=0," ",COUNTRY_INFO!B57)</f>
        <v>HUILA</v>
      </c>
      <c r="C57" s="10" t="str">
        <f>IF(COUNTRY_INFO!C57=0," ",COUNTRY_INFO!C57)</f>
        <v>CALUQUEMBE</v>
      </c>
      <c r="D57" s="11" t="str">
        <f>IF(AND(COUNTRY_INFO!$T$9:$T$1000="T3 (ALB/MBD)",COUNTRY_INFO!$U$9:$U$1000="T3 (ALB/MBD)"), "T3 (ALB/MBD)", " ")</f>
        <v xml:space="preserve"> </v>
      </c>
      <c r="E57" s="64"/>
      <c r="F57" s="127"/>
      <c r="G57" s="14"/>
      <c r="H57" s="14"/>
      <c r="I57" s="67"/>
      <c r="J57" s="11">
        <f t="shared" si="7"/>
        <v>0</v>
      </c>
      <c r="K57" s="2"/>
      <c r="L57" s="22"/>
      <c r="M57" s="72"/>
      <c r="N57" s="14">
        <f t="shared" si="8"/>
        <v>0</v>
      </c>
      <c r="O57" s="68" t="str">
        <f t="shared" si="9"/>
        <v xml:space="preserve"> </v>
      </c>
      <c r="P57" s="68" t="str">
        <f t="shared" si="10"/>
        <v xml:space="preserve"> </v>
      </c>
      <c r="Q57" s="71" t="str">
        <f t="shared" si="11"/>
        <v xml:space="preserve"> </v>
      </c>
      <c r="R57" s="68" t="str">
        <f t="shared" si="12"/>
        <v xml:space="preserve"> </v>
      </c>
    </row>
    <row r="58" spans="1:18" x14ac:dyDescent="0.25">
      <c r="A58" s="10" t="str">
        <f>IF(COUNTRY_INFO!A58=0," ",COUNTRY_INFO!A58)</f>
        <v>Angola</v>
      </c>
      <c r="B58" s="10" t="str">
        <f>IF(COUNTRY_INFO!B58=0," ",COUNTRY_INFO!B58)</f>
        <v>HUILA</v>
      </c>
      <c r="C58" s="10" t="str">
        <f>IF(COUNTRY_INFO!C58=0," ",COUNTRY_INFO!C58)</f>
        <v>CHIBIA</v>
      </c>
      <c r="D58" s="11" t="str">
        <f>IF(AND(COUNTRY_INFO!$T$9:$T$1000="T3 (ALB/MBD)",COUNTRY_INFO!$U$9:$U$1000="T3 (ALB/MBD)"), "T3 (ALB/MBD)", " ")</f>
        <v xml:space="preserve"> </v>
      </c>
      <c r="E58" s="64"/>
      <c r="F58" s="127"/>
      <c r="G58" s="14"/>
      <c r="H58" s="14"/>
      <c r="I58" s="67"/>
      <c r="J58" s="11">
        <f t="shared" si="7"/>
        <v>0</v>
      </c>
      <c r="K58" s="2"/>
      <c r="L58" s="22"/>
      <c r="M58" s="72"/>
      <c r="N58" s="14">
        <f t="shared" si="8"/>
        <v>0</v>
      </c>
      <c r="O58" s="68" t="str">
        <f t="shared" si="9"/>
        <v xml:space="preserve"> </v>
      </c>
      <c r="P58" s="68" t="str">
        <f t="shared" si="10"/>
        <v xml:space="preserve"> </v>
      </c>
      <c r="Q58" s="71" t="str">
        <f t="shared" si="11"/>
        <v xml:space="preserve"> </v>
      </c>
      <c r="R58" s="68" t="str">
        <f t="shared" si="12"/>
        <v xml:space="preserve"> </v>
      </c>
    </row>
    <row r="59" spans="1:18" x14ac:dyDescent="0.25">
      <c r="A59" s="10" t="str">
        <f>IF(COUNTRY_INFO!A59=0," ",COUNTRY_INFO!A59)</f>
        <v>Angola</v>
      </c>
      <c r="B59" s="10" t="str">
        <f>IF(COUNTRY_INFO!B59=0," ",COUNTRY_INFO!B59)</f>
        <v>HUILA</v>
      </c>
      <c r="C59" s="10" t="str">
        <f>IF(COUNTRY_INFO!C59=0," ",COUNTRY_INFO!C59)</f>
        <v>CHICOMBA</v>
      </c>
      <c r="D59" s="11" t="str">
        <f>IF(AND(COUNTRY_INFO!$T$9:$T$1000="T3 (ALB/MBD)",COUNTRY_INFO!$U$9:$U$1000="T3 (ALB/MBD)"), "T3 (ALB/MBD)", " ")</f>
        <v xml:space="preserve"> </v>
      </c>
      <c r="E59" s="64"/>
      <c r="F59" s="127"/>
      <c r="G59" s="14"/>
      <c r="H59" s="14"/>
      <c r="I59" s="67"/>
      <c r="J59" s="11">
        <f t="shared" si="7"/>
        <v>0</v>
      </c>
      <c r="K59" s="2"/>
      <c r="L59" s="22"/>
      <c r="M59" s="72"/>
      <c r="N59" s="14">
        <f t="shared" si="8"/>
        <v>0</v>
      </c>
      <c r="O59" s="68" t="str">
        <f t="shared" si="9"/>
        <v xml:space="preserve"> </v>
      </c>
      <c r="P59" s="68" t="str">
        <f t="shared" si="10"/>
        <v xml:space="preserve"> </v>
      </c>
      <c r="Q59" s="71" t="str">
        <f t="shared" si="11"/>
        <v xml:space="preserve"> </v>
      </c>
      <c r="R59" s="68" t="str">
        <f t="shared" si="12"/>
        <v xml:space="preserve"> </v>
      </c>
    </row>
    <row r="60" spans="1:18" x14ac:dyDescent="0.25">
      <c r="A60" s="10" t="str">
        <f>IF(COUNTRY_INFO!A60=0," ",COUNTRY_INFO!A60)</f>
        <v>Angola</v>
      </c>
      <c r="B60" s="10" t="str">
        <f>IF(COUNTRY_INFO!B60=0," ",COUNTRY_INFO!B60)</f>
        <v>HUILA</v>
      </c>
      <c r="C60" s="10" t="str">
        <f>IF(COUNTRY_INFO!C60=0," ",COUNTRY_INFO!C60)</f>
        <v>CHIPINDO</v>
      </c>
      <c r="D60" s="11" t="str">
        <f>IF(AND(COUNTRY_INFO!$T$9:$T$1000="T3 (ALB/MBD)",COUNTRY_INFO!$U$9:$U$1000="T3 (ALB/MBD)"), "T3 (ALB/MBD)", " ")</f>
        <v xml:space="preserve"> </v>
      </c>
      <c r="E60" s="64"/>
      <c r="F60" s="127"/>
      <c r="G60" s="14"/>
      <c r="H60" s="14"/>
      <c r="I60" s="67"/>
      <c r="J60" s="11">
        <f t="shared" si="7"/>
        <v>0</v>
      </c>
      <c r="K60" s="2"/>
      <c r="L60" s="22"/>
      <c r="M60" s="72"/>
      <c r="N60" s="14">
        <f t="shared" si="8"/>
        <v>0</v>
      </c>
      <c r="O60" s="68" t="str">
        <f t="shared" si="9"/>
        <v xml:space="preserve"> </v>
      </c>
      <c r="P60" s="68" t="str">
        <f t="shared" si="10"/>
        <v xml:space="preserve"> </v>
      </c>
      <c r="Q60" s="71" t="str">
        <f t="shared" si="11"/>
        <v xml:space="preserve"> </v>
      </c>
      <c r="R60" s="68" t="str">
        <f t="shared" si="12"/>
        <v xml:space="preserve"> </v>
      </c>
    </row>
    <row r="61" spans="1:18" x14ac:dyDescent="0.25">
      <c r="A61" s="10" t="str">
        <f>IF(COUNTRY_INFO!A61=0," ",COUNTRY_INFO!A61)</f>
        <v>Angola</v>
      </c>
      <c r="B61" s="10" t="str">
        <f>IF(COUNTRY_INFO!B61=0," ",COUNTRY_INFO!B61)</f>
        <v>HUILA</v>
      </c>
      <c r="C61" s="10" t="str">
        <f>IF(COUNTRY_INFO!C61=0," ",COUNTRY_INFO!C61)</f>
        <v>GAMBOS</v>
      </c>
      <c r="D61" s="11" t="str">
        <f>IF(AND(COUNTRY_INFO!$T$9:$T$1000="T3 (ALB/MBD)",COUNTRY_INFO!$U$9:$U$1000="T3 (ALB/MBD)"), "T3 (ALB/MBD)", " ")</f>
        <v xml:space="preserve"> </v>
      </c>
      <c r="E61" s="64"/>
      <c r="F61" s="127"/>
      <c r="G61" s="14"/>
      <c r="H61" s="14"/>
      <c r="I61" s="67"/>
      <c r="J61" s="11">
        <f t="shared" si="7"/>
        <v>0</v>
      </c>
      <c r="K61" s="2"/>
      <c r="L61" s="22"/>
      <c r="M61" s="72"/>
      <c r="N61" s="14">
        <f t="shared" si="8"/>
        <v>0</v>
      </c>
      <c r="O61" s="68" t="str">
        <f t="shared" si="9"/>
        <v xml:space="preserve"> </v>
      </c>
      <c r="P61" s="68" t="str">
        <f t="shared" si="10"/>
        <v xml:space="preserve"> </v>
      </c>
      <c r="Q61" s="71" t="str">
        <f t="shared" si="11"/>
        <v xml:space="preserve"> </v>
      </c>
      <c r="R61" s="68" t="str">
        <f t="shared" si="12"/>
        <v xml:space="preserve"> </v>
      </c>
    </row>
    <row r="62" spans="1:18" x14ac:dyDescent="0.25">
      <c r="A62" s="10" t="str">
        <f>IF(COUNTRY_INFO!A62=0," ",COUNTRY_INFO!A62)</f>
        <v>Angola</v>
      </c>
      <c r="B62" s="10" t="str">
        <f>IF(COUNTRY_INFO!B62=0," ",COUNTRY_INFO!B62)</f>
        <v>HUILA</v>
      </c>
      <c r="C62" s="10" t="str">
        <f>IF(COUNTRY_INFO!C62=0," ",COUNTRY_INFO!C62)</f>
        <v>HUMPATA</v>
      </c>
      <c r="D62" s="11" t="str">
        <f>IF(AND(COUNTRY_INFO!$T$9:$T$1000="T3 (ALB/MBD)",COUNTRY_INFO!$U$9:$U$1000="T3 (ALB/MBD)"), "T3 (ALB/MBD)", " ")</f>
        <v xml:space="preserve"> </v>
      </c>
      <c r="E62" s="64"/>
      <c r="F62" s="127"/>
      <c r="G62" s="14"/>
      <c r="H62" s="14"/>
      <c r="I62" s="67"/>
      <c r="J62" s="11">
        <f t="shared" si="7"/>
        <v>0</v>
      </c>
      <c r="K62" s="2"/>
      <c r="L62" s="22"/>
      <c r="M62" s="72"/>
      <c r="N62" s="14">
        <f t="shared" si="8"/>
        <v>0</v>
      </c>
      <c r="O62" s="68" t="str">
        <f t="shared" si="9"/>
        <v xml:space="preserve"> </v>
      </c>
      <c r="P62" s="68" t="str">
        <f t="shared" si="10"/>
        <v xml:space="preserve"> </v>
      </c>
      <c r="Q62" s="71" t="str">
        <f t="shared" si="11"/>
        <v xml:space="preserve"> </v>
      </c>
      <c r="R62" s="68" t="str">
        <f t="shared" si="12"/>
        <v xml:space="preserve"> </v>
      </c>
    </row>
    <row r="63" spans="1:18" x14ac:dyDescent="0.25">
      <c r="A63" s="10" t="str">
        <f>IF(COUNTRY_INFO!A63=0," ",COUNTRY_INFO!A63)</f>
        <v>Angola</v>
      </c>
      <c r="B63" s="10" t="str">
        <f>IF(COUNTRY_INFO!B63=0," ",COUNTRY_INFO!B63)</f>
        <v>HUILA</v>
      </c>
      <c r="C63" s="10" t="str">
        <f>IF(COUNTRY_INFO!C63=0," ",COUNTRY_INFO!C63)</f>
        <v>JAMBA</v>
      </c>
      <c r="D63" s="11" t="str">
        <f>IF(AND(COUNTRY_INFO!$T$9:$T$1000="T3 (ALB/MBD)",COUNTRY_INFO!$U$9:$U$1000="T3 (ALB/MBD)"), "T3 (ALB/MBD)", " ")</f>
        <v xml:space="preserve"> </v>
      </c>
      <c r="E63" s="64"/>
      <c r="F63" s="127"/>
      <c r="G63" s="14"/>
      <c r="H63" s="14"/>
      <c r="I63" s="67"/>
      <c r="J63" s="11">
        <f t="shared" si="7"/>
        <v>0</v>
      </c>
      <c r="K63" s="2"/>
      <c r="L63" s="22"/>
      <c r="M63" s="72"/>
      <c r="N63" s="14">
        <f t="shared" si="8"/>
        <v>0</v>
      </c>
      <c r="O63" s="68" t="str">
        <f t="shared" si="9"/>
        <v xml:space="preserve"> </v>
      </c>
      <c r="P63" s="68" t="str">
        <f t="shared" si="10"/>
        <v xml:space="preserve"> </v>
      </c>
      <c r="Q63" s="71" t="str">
        <f t="shared" si="11"/>
        <v xml:space="preserve"> </v>
      </c>
      <c r="R63" s="68" t="str">
        <f t="shared" si="12"/>
        <v xml:space="preserve"> </v>
      </c>
    </row>
    <row r="64" spans="1:18" x14ac:dyDescent="0.25">
      <c r="A64" s="10" t="str">
        <f>IF(COUNTRY_INFO!A64=0," ",COUNTRY_INFO!A64)</f>
        <v>Angola</v>
      </c>
      <c r="B64" s="10" t="str">
        <f>IF(COUNTRY_INFO!B64=0," ",COUNTRY_INFO!B64)</f>
        <v>HUILA</v>
      </c>
      <c r="C64" s="10" t="str">
        <f>IF(COUNTRY_INFO!C64=0," ",COUNTRY_INFO!C64)</f>
        <v>KUVANGO</v>
      </c>
      <c r="D64" s="11" t="str">
        <f>IF(AND(COUNTRY_INFO!$T$9:$T$1000="T3 (ALB/MBD)",COUNTRY_INFO!$U$9:$U$1000="T3 (ALB/MBD)"), "T3 (ALB/MBD)", " ")</f>
        <v xml:space="preserve"> </v>
      </c>
      <c r="E64" s="64"/>
      <c r="F64" s="127"/>
      <c r="G64" s="14"/>
      <c r="H64" s="14"/>
      <c r="I64" s="67"/>
      <c r="J64" s="11">
        <f t="shared" si="7"/>
        <v>0</v>
      </c>
      <c r="K64" s="2"/>
      <c r="L64" s="22"/>
      <c r="M64" s="72"/>
      <c r="N64" s="14">
        <f t="shared" si="8"/>
        <v>0</v>
      </c>
      <c r="O64" s="68" t="str">
        <f t="shared" si="9"/>
        <v xml:space="preserve"> </v>
      </c>
      <c r="P64" s="68" t="str">
        <f t="shared" si="10"/>
        <v xml:space="preserve"> </v>
      </c>
      <c r="Q64" s="71" t="str">
        <f t="shared" si="11"/>
        <v xml:space="preserve"> </v>
      </c>
      <c r="R64" s="68" t="str">
        <f t="shared" si="12"/>
        <v xml:space="preserve"> </v>
      </c>
    </row>
    <row r="65" spans="1:18" x14ac:dyDescent="0.25">
      <c r="A65" s="10" t="str">
        <f>IF(COUNTRY_INFO!A65=0," ",COUNTRY_INFO!A65)</f>
        <v>Angola</v>
      </c>
      <c r="B65" s="10" t="str">
        <f>IF(COUNTRY_INFO!B65=0," ",COUNTRY_INFO!B65)</f>
        <v>HUILA</v>
      </c>
      <c r="C65" s="10" t="str">
        <f>IF(COUNTRY_INFO!C65=0," ",COUNTRY_INFO!C65)</f>
        <v>LUBANGO</v>
      </c>
      <c r="D65" s="11" t="str">
        <f>IF(AND(COUNTRY_INFO!$T$9:$T$1000="T3 (ALB/MBD)",COUNTRY_INFO!$U$9:$U$1000="T3 (ALB/MBD)"), "T3 (ALB/MBD)", " ")</f>
        <v xml:space="preserve"> </v>
      </c>
      <c r="E65" s="64"/>
      <c r="F65" s="127"/>
      <c r="G65" s="14"/>
      <c r="H65" s="14"/>
      <c r="I65" s="67"/>
      <c r="J65" s="11">
        <f t="shared" si="7"/>
        <v>0</v>
      </c>
      <c r="K65" s="2"/>
      <c r="L65" s="22"/>
      <c r="M65" s="72"/>
      <c r="N65" s="14">
        <f t="shared" si="8"/>
        <v>0</v>
      </c>
      <c r="O65" s="68" t="str">
        <f t="shared" si="9"/>
        <v xml:space="preserve"> </v>
      </c>
      <c r="P65" s="68" t="str">
        <f t="shared" si="10"/>
        <v xml:space="preserve"> </v>
      </c>
      <c r="Q65" s="71" t="str">
        <f t="shared" si="11"/>
        <v xml:space="preserve"> </v>
      </c>
      <c r="R65" s="68" t="str">
        <f t="shared" si="12"/>
        <v xml:space="preserve"> </v>
      </c>
    </row>
    <row r="66" spans="1:18" x14ac:dyDescent="0.25">
      <c r="A66" s="10" t="str">
        <f>IF(COUNTRY_INFO!A66=0," ",COUNTRY_INFO!A66)</f>
        <v>Angola</v>
      </c>
      <c r="B66" s="10" t="str">
        <f>IF(COUNTRY_INFO!B66=0," ",COUNTRY_INFO!B66)</f>
        <v>HUILA</v>
      </c>
      <c r="C66" s="10" t="str">
        <f>IF(COUNTRY_INFO!C66=0," ",COUNTRY_INFO!C66)</f>
        <v>MATALA</v>
      </c>
      <c r="D66" s="11" t="str">
        <f>IF(AND(COUNTRY_INFO!$T$9:$T$1000="T3 (ALB/MBD)",COUNTRY_INFO!$U$9:$U$1000="T3 (ALB/MBD)"), "T3 (ALB/MBD)", " ")</f>
        <v xml:space="preserve"> </v>
      </c>
      <c r="E66" s="64"/>
      <c r="F66" s="127"/>
      <c r="G66" s="14"/>
      <c r="H66" s="14"/>
      <c r="I66" s="67"/>
      <c r="J66" s="11">
        <f t="shared" si="7"/>
        <v>0</v>
      </c>
      <c r="K66" s="2"/>
      <c r="L66" s="22"/>
      <c r="M66" s="72"/>
      <c r="N66" s="14">
        <f t="shared" si="8"/>
        <v>0</v>
      </c>
      <c r="O66" s="68" t="str">
        <f t="shared" si="9"/>
        <v xml:space="preserve"> </v>
      </c>
      <c r="P66" s="68" t="str">
        <f t="shared" si="10"/>
        <v xml:space="preserve"> </v>
      </c>
      <c r="Q66" s="71" t="str">
        <f t="shared" si="11"/>
        <v xml:space="preserve"> </v>
      </c>
      <c r="R66" s="68" t="str">
        <f t="shared" si="12"/>
        <v xml:space="preserve"> </v>
      </c>
    </row>
    <row r="67" spans="1:18" x14ac:dyDescent="0.25">
      <c r="A67" s="10" t="str">
        <f>IF(COUNTRY_INFO!A67=0," ",COUNTRY_INFO!A67)</f>
        <v>Angola</v>
      </c>
      <c r="B67" s="10" t="str">
        <f>IF(COUNTRY_INFO!B67=0," ",COUNTRY_INFO!B67)</f>
        <v>HUILA</v>
      </c>
      <c r="C67" s="10" t="str">
        <f>IF(COUNTRY_INFO!C67=0," ",COUNTRY_INFO!C67)</f>
        <v>QUILENGUES</v>
      </c>
      <c r="D67" s="11" t="str">
        <f>IF(AND(COUNTRY_INFO!$T$9:$T$1000="T3 (ALB/MBD)",COUNTRY_INFO!$U$9:$U$1000="T3 (ALB/MBD)"), "T3 (ALB/MBD)", " ")</f>
        <v xml:space="preserve"> </v>
      </c>
      <c r="E67" s="64"/>
      <c r="F67" s="127"/>
      <c r="G67" s="14"/>
      <c r="H67" s="14"/>
      <c r="I67" s="67"/>
      <c r="J67" s="11">
        <f t="shared" si="7"/>
        <v>0</v>
      </c>
      <c r="K67" s="2"/>
      <c r="L67" s="22"/>
      <c r="M67" s="72"/>
      <c r="N67" s="14">
        <f t="shared" si="8"/>
        <v>0</v>
      </c>
      <c r="O67" s="68" t="str">
        <f t="shared" si="9"/>
        <v xml:space="preserve"> </v>
      </c>
      <c r="P67" s="68" t="str">
        <f t="shared" si="10"/>
        <v xml:space="preserve"> </v>
      </c>
      <c r="Q67" s="71" t="str">
        <f t="shared" si="11"/>
        <v xml:space="preserve"> </v>
      </c>
      <c r="R67" s="68" t="str">
        <f t="shared" si="12"/>
        <v xml:space="preserve"> </v>
      </c>
    </row>
    <row r="68" spans="1:18" x14ac:dyDescent="0.25">
      <c r="A68" s="10" t="str">
        <f>IF(COUNTRY_INFO!A68=0," ",COUNTRY_INFO!A68)</f>
        <v>Angola</v>
      </c>
      <c r="B68" s="10" t="str">
        <f>IF(COUNTRY_INFO!B68=0," ",COUNTRY_INFO!B68)</f>
        <v>HUILA</v>
      </c>
      <c r="C68" s="10" t="str">
        <f>IF(COUNTRY_INFO!C68=0," ",COUNTRY_INFO!C68)</f>
        <v>QUIPUNGO</v>
      </c>
      <c r="D68" s="11" t="str">
        <f>IF(AND(COUNTRY_INFO!$T$9:$T$1000="T3 (ALB/MBD)",COUNTRY_INFO!$U$9:$U$1000="T3 (ALB/MBD)"), "T3 (ALB/MBD)", " ")</f>
        <v xml:space="preserve"> </v>
      </c>
      <c r="E68" s="64"/>
      <c r="F68" s="127"/>
      <c r="G68" s="14"/>
      <c r="H68" s="14"/>
      <c r="I68" s="67"/>
      <c r="J68" s="11">
        <f t="shared" si="7"/>
        <v>0</v>
      </c>
      <c r="K68" s="2"/>
      <c r="L68" s="22"/>
      <c r="M68" s="72"/>
      <c r="N68" s="14">
        <f t="shared" si="8"/>
        <v>0</v>
      </c>
      <c r="O68" s="68" t="str">
        <f t="shared" si="9"/>
        <v xml:space="preserve"> </v>
      </c>
      <c r="P68" s="68" t="str">
        <f t="shared" si="10"/>
        <v xml:space="preserve"> </v>
      </c>
      <c r="Q68" s="71" t="str">
        <f t="shared" si="11"/>
        <v xml:space="preserve"> </v>
      </c>
      <c r="R68" s="68" t="str">
        <f t="shared" si="12"/>
        <v xml:space="preserve"> </v>
      </c>
    </row>
    <row r="69" spans="1:18" x14ac:dyDescent="0.25">
      <c r="A69" s="10" t="str">
        <f>IF(COUNTRY_INFO!A69=0," ",COUNTRY_INFO!A69)</f>
        <v>Angola</v>
      </c>
      <c r="B69" s="10" t="str">
        <f>IF(COUNTRY_INFO!B69=0," ",COUNTRY_INFO!B69)</f>
        <v>KUANDO KUBANGO</v>
      </c>
      <c r="C69" s="10" t="str">
        <f>IF(COUNTRY_INFO!C69=0," ",COUNTRY_INFO!C69)</f>
        <v>CALAI</v>
      </c>
      <c r="D69" s="11" t="str">
        <f>IF(AND(COUNTRY_INFO!$T$9:$T$1000="T3 (ALB/MBD)",COUNTRY_INFO!$U$9:$U$1000="T3 (ALB/MBD)"), "T3 (ALB/MBD)", " ")</f>
        <v xml:space="preserve"> </v>
      </c>
      <c r="E69" s="64"/>
      <c r="F69" s="127"/>
      <c r="G69" s="14"/>
      <c r="H69" s="14"/>
      <c r="I69" s="67"/>
      <c r="J69" s="11">
        <f t="shared" si="7"/>
        <v>0</v>
      </c>
      <c r="K69" s="2"/>
      <c r="L69" s="22"/>
      <c r="M69" s="72"/>
      <c r="N69" s="14">
        <f t="shared" si="8"/>
        <v>0</v>
      </c>
      <c r="O69" s="68" t="str">
        <f t="shared" si="9"/>
        <v xml:space="preserve"> </v>
      </c>
      <c r="P69" s="68" t="str">
        <f t="shared" si="10"/>
        <v xml:space="preserve"> </v>
      </c>
      <c r="Q69" s="71" t="str">
        <f t="shared" si="11"/>
        <v xml:space="preserve"> </v>
      </c>
      <c r="R69" s="68" t="str">
        <f t="shared" si="12"/>
        <v xml:space="preserve"> </v>
      </c>
    </row>
    <row r="70" spans="1:18" x14ac:dyDescent="0.25">
      <c r="A70" s="10" t="str">
        <f>IF(COUNTRY_INFO!A70=0," ",COUNTRY_INFO!A70)</f>
        <v>Angola</v>
      </c>
      <c r="B70" s="10" t="str">
        <f>IF(COUNTRY_INFO!B70=0," ",COUNTRY_INFO!B70)</f>
        <v>KUANDO KUBANGO</v>
      </c>
      <c r="C70" s="10" t="str">
        <f>IF(COUNTRY_INFO!C70=0," ",COUNTRY_INFO!C70)</f>
        <v>CUANGAR</v>
      </c>
      <c r="D70" s="11" t="str">
        <f>IF(AND(COUNTRY_INFO!$T$9:$T$1000="T3 (ALB/MBD)",COUNTRY_INFO!$U$9:$U$1000="T3 (ALB/MBD)"), "T3 (ALB/MBD)", " ")</f>
        <v xml:space="preserve"> </v>
      </c>
      <c r="E70" s="64"/>
      <c r="F70" s="127"/>
      <c r="G70" s="14"/>
      <c r="H70" s="14"/>
      <c r="I70" s="67"/>
      <c r="J70" s="11">
        <f t="shared" si="7"/>
        <v>0</v>
      </c>
      <c r="K70" s="2"/>
      <c r="L70" s="22"/>
      <c r="M70" s="72"/>
      <c r="N70" s="14">
        <f t="shared" si="8"/>
        <v>0</v>
      </c>
      <c r="O70" s="68" t="str">
        <f t="shared" si="9"/>
        <v xml:space="preserve"> </v>
      </c>
      <c r="P70" s="68" t="str">
        <f t="shared" si="10"/>
        <v xml:space="preserve"> </v>
      </c>
      <c r="Q70" s="71" t="str">
        <f t="shared" si="11"/>
        <v xml:space="preserve"> </v>
      </c>
      <c r="R70" s="68" t="str">
        <f t="shared" si="12"/>
        <v xml:space="preserve"> </v>
      </c>
    </row>
    <row r="71" spans="1:18" x14ac:dyDescent="0.25">
      <c r="A71" s="10" t="str">
        <f>IF(COUNTRY_INFO!A71=0," ",COUNTRY_INFO!A71)</f>
        <v>Angola</v>
      </c>
      <c r="B71" s="10" t="str">
        <f>IF(COUNTRY_INFO!B71=0," ",COUNTRY_INFO!B71)</f>
        <v>KUANDO KUBANGO</v>
      </c>
      <c r="C71" s="10" t="str">
        <f>IF(COUNTRY_INFO!C71=0," ",COUNTRY_INFO!C71)</f>
        <v>CUCHI</v>
      </c>
      <c r="D71" s="11" t="str">
        <f>IF(AND(COUNTRY_INFO!$T$9:$T$1000="T3 (ALB/MBD)",COUNTRY_INFO!$U$9:$U$1000="T3 (ALB/MBD)"), "T3 (ALB/MBD)", " ")</f>
        <v xml:space="preserve"> </v>
      </c>
      <c r="E71" s="64"/>
      <c r="F71" s="127"/>
      <c r="G71" s="14"/>
      <c r="H71" s="14"/>
      <c r="I71" s="67"/>
      <c r="J71" s="11">
        <f t="shared" si="7"/>
        <v>0</v>
      </c>
      <c r="K71" s="2"/>
      <c r="L71" s="22"/>
      <c r="M71" s="72"/>
      <c r="N71" s="14">
        <f t="shared" si="8"/>
        <v>0</v>
      </c>
      <c r="O71" s="68" t="str">
        <f t="shared" si="9"/>
        <v xml:space="preserve"> </v>
      </c>
      <c r="P71" s="68" t="str">
        <f t="shared" si="10"/>
        <v xml:space="preserve"> </v>
      </c>
      <c r="Q71" s="71" t="str">
        <f t="shared" si="11"/>
        <v xml:space="preserve"> </v>
      </c>
      <c r="R71" s="68" t="str">
        <f t="shared" si="12"/>
        <v xml:space="preserve"> </v>
      </c>
    </row>
    <row r="72" spans="1:18" x14ac:dyDescent="0.25">
      <c r="A72" s="10" t="str">
        <f>IF(COUNTRY_INFO!A72=0," ",COUNTRY_INFO!A72)</f>
        <v>Angola</v>
      </c>
      <c r="B72" s="10" t="str">
        <f>IF(COUNTRY_INFO!B72=0," ",COUNTRY_INFO!B72)</f>
        <v>KUANDO KUBANGO</v>
      </c>
      <c r="C72" s="10" t="str">
        <f>IF(COUNTRY_INFO!C72=0," ",COUNTRY_INFO!C72)</f>
        <v>DIRICO</v>
      </c>
      <c r="D72" s="11" t="str">
        <f>IF(AND(COUNTRY_INFO!$T$9:$T$1000="T3 (ALB/MBD)",COUNTRY_INFO!$U$9:$U$1000="T3 (ALB/MBD)"), "T3 (ALB/MBD)", " ")</f>
        <v xml:space="preserve"> </v>
      </c>
      <c r="E72" s="64"/>
      <c r="F72" s="127"/>
      <c r="G72" s="14"/>
      <c r="H72" s="14"/>
      <c r="I72" s="67"/>
      <c r="J72" s="11">
        <f t="shared" si="7"/>
        <v>0</v>
      </c>
      <c r="K72" s="2"/>
      <c r="L72" s="22"/>
      <c r="M72" s="72"/>
      <c r="N72" s="14">
        <f t="shared" si="8"/>
        <v>0</v>
      </c>
      <c r="O72" s="68" t="str">
        <f t="shared" si="9"/>
        <v xml:space="preserve"> </v>
      </c>
      <c r="P72" s="68" t="str">
        <f t="shared" si="10"/>
        <v xml:space="preserve"> </v>
      </c>
      <c r="Q72" s="71" t="str">
        <f t="shared" si="11"/>
        <v xml:space="preserve"> </v>
      </c>
      <c r="R72" s="68" t="str">
        <f t="shared" si="12"/>
        <v xml:space="preserve"> </v>
      </c>
    </row>
    <row r="73" spans="1:18" x14ac:dyDescent="0.25">
      <c r="A73" s="10" t="str">
        <f>IF(COUNTRY_INFO!A73=0," ",COUNTRY_INFO!A73)</f>
        <v>Angola</v>
      </c>
      <c r="B73" s="10" t="str">
        <f>IF(COUNTRY_INFO!B73=0," ",COUNTRY_INFO!B73)</f>
        <v>KUANDO KUBANGO</v>
      </c>
      <c r="C73" s="10" t="str">
        <f>IF(COUNTRY_INFO!C73=0," ",COUNTRY_INFO!C73)</f>
        <v>KUITO KUANAVALE</v>
      </c>
      <c r="D73" s="11" t="str">
        <f>IF(AND(COUNTRY_INFO!$T$9:$T$1000="T3 (ALB/MBD)",COUNTRY_INFO!$U$9:$U$1000="T3 (ALB/MBD)"), "T3 (ALB/MBD)", " ")</f>
        <v xml:space="preserve"> </v>
      </c>
      <c r="E73" s="64"/>
      <c r="F73" s="127"/>
      <c r="G73" s="14"/>
      <c r="H73" s="14"/>
      <c r="I73" s="67"/>
      <c r="J73" s="11">
        <f t="shared" ref="J73:J104" si="13">SUM(G73:I73)</f>
        <v>0</v>
      </c>
      <c r="K73" s="2"/>
      <c r="L73" s="22"/>
      <c r="M73" s="72"/>
      <c r="N73" s="14">
        <f t="shared" ref="N73:N104" si="14">SUM(K73:M73)</f>
        <v>0</v>
      </c>
      <c r="O73" s="68" t="str">
        <f t="shared" ref="O73:O104" si="15">IF(G73&lt;&gt;0, IF(K73/G73*100=0, "-", K73/G73*100), " ")</f>
        <v xml:space="preserve"> </v>
      </c>
      <c r="P73" s="68" t="str">
        <f t="shared" ref="P73:P104" si="16">IF(H73&lt;&gt;0, IF(L73/H73*100=0, "-", L73/H73*100), " ")</f>
        <v xml:space="preserve"> </v>
      </c>
      <c r="Q73" s="71" t="str">
        <f t="shared" ref="Q73:Q104" si="17">IF(I73&lt;&gt;0, IF(M73/I73*100=0, "-", M73/I73*100), " ")</f>
        <v xml:space="preserve"> </v>
      </c>
      <c r="R73" s="68" t="str">
        <f t="shared" ref="R73:R104" si="18">IF(J73&lt;&gt;0, IF(N73/J73*100=0, "-", N73/J73*100), " ")</f>
        <v xml:space="preserve"> </v>
      </c>
    </row>
    <row r="74" spans="1:18" x14ac:dyDescent="0.25">
      <c r="A74" s="10" t="str">
        <f>IF(COUNTRY_INFO!A74=0," ",COUNTRY_INFO!A74)</f>
        <v>Angola</v>
      </c>
      <c r="B74" s="10" t="str">
        <f>IF(COUNTRY_INFO!B74=0," ",COUNTRY_INFO!B74)</f>
        <v>KUANDO KUBANGO</v>
      </c>
      <c r="C74" s="10" t="str">
        <f>IF(COUNTRY_INFO!C74=0," ",COUNTRY_INFO!C74)</f>
        <v>MAVINGA</v>
      </c>
      <c r="D74" s="11" t="str">
        <f>IF(AND(COUNTRY_INFO!$T$9:$T$1000="T3 (ALB/MBD)",COUNTRY_INFO!$U$9:$U$1000="T3 (ALB/MBD)"), "T3 (ALB/MBD)", " ")</f>
        <v xml:space="preserve"> </v>
      </c>
      <c r="E74" s="64"/>
      <c r="F74" s="127"/>
      <c r="G74" s="14"/>
      <c r="H74" s="14"/>
      <c r="I74" s="67"/>
      <c r="J74" s="11">
        <f t="shared" si="13"/>
        <v>0</v>
      </c>
      <c r="K74" s="2"/>
      <c r="L74" s="22"/>
      <c r="M74" s="72"/>
      <c r="N74" s="14">
        <f t="shared" si="14"/>
        <v>0</v>
      </c>
      <c r="O74" s="68" t="str">
        <f t="shared" si="15"/>
        <v xml:space="preserve"> </v>
      </c>
      <c r="P74" s="68" t="str">
        <f t="shared" si="16"/>
        <v xml:space="preserve"> </v>
      </c>
      <c r="Q74" s="71" t="str">
        <f t="shared" si="17"/>
        <v xml:space="preserve"> </v>
      </c>
      <c r="R74" s="68" t="str">
        <f t="shared" si="18"/>
        <v xml:space="preserve"> </v>
      </c>
    </row>
    <row r="75" spans="1:18" x14ac:dyDescent="0.25">
      <c r="A75" s="10" t="str">
        <f>IF(COUNTRY_INFO!A75=0," ",COUNTRY_INFO!A75)</f>
        <v>Angola</v>
      </c>
      <c r="B75" s="10" t="str">
        <f>IF(COUNTRY_INFO!B75=0," ",COUNTRY_INFO!B75)</f>
        <v>KUANDO KUBANGO</v>
      </c>
      <c r="C75" s="10" t="str">
        <f>IF(COUNTRY_INFO!C75=0," ",COUNTRY_INFO!C75)</f>
        <v>MENONGUE</v>
      </c>
      <c r="D75" s="11" t="str">
        <f>IF(AND(COUNTRY_INFO!$T$9:$T$1000="T3 (ALB/MBD)",COUNTRY_INFO!$U$9:$U$1000="T3 (ALB/MBD)"), "T3 (ALB/MBD)", " ")</f>
        <v xml:space="preserve"> </v>
      </c>
      <c r="E75" s="64"/>
      <c r="F75" s="127"/>
      <c r="G75" s="14"/>
      <c r="H75" s="14"/>
      <c r="I75" s="67"/>
      <c r="J75" s="11">
        <f t="shared" si="13"/>
        <v>0</v>
      </c>
      <c r="K75" s="2"/>
      <c r="L75" s="22"/>
      <c r="M75" s="72"/>
      <c r="N75" s="14">
        <f t="shared" si="14"/>
        <v>0</v>
      </c>
      <c r="O75" s="68" t="str">
        <f t="shared" si="15"/>
        <v xml:space="preserve"> </v>
      </c>
      <c r="P75" s="68" t="str">
        <f t="shared" si="16"/>
        <v xml:space="preserve"> </v>
      </c>
      <c r="Q75" s="71" t="str">
        <f t="shared" si="17"/>
        <v xml:space="preserve"> </v>
      </c>
      <c r="R75" s="68" t="str">
        <f t="shared" si="18"/>
        <v xml:space="preserve"> </v>
      </c>
    </row>
    <row r="76" spans="1:18" x14ac:dyDescent="0.25">
      <c r="A76" s="10" t="str">
        <f>IF(COUNTRY_INFO!A76=0," ",COUNTRY_INFO!A76)</f>
        <v>Angola</v>
      </c>
      <c r="B76" s="10" t="str">
        <f>IF(COUNTRY_INFO!B76=0," ",COUNTRY_INFO!B76)</f>
        <v>KUANDO KUBANGO</v>
      </c>
      <c r="C76" s="10" t="str">
        <f>IF(COUNTRY_INFO!C76=0," ",COUNTRY_INFO!C76)</f>
        <v>NANKOVA</v>
      </c>
      <c r="D76" s="11" t="str">
        <f>IF(AND(COUNTRY_INFO!$T$9:$T$1000="T3 (ALB/MBD)",COUNTRY_INFO!$U$9:$U$1000="T3 (ALB/MBD)"), "T3 (ALB/MBD)", " ")</f>
        <v xml:space="preserve"> </v>
      </c>
      <c r="E76" s="64"/>
      <c r="F76" s="127"/>
      <c r="G76" s="14"/>
      <c r="H76" s="14"/>
      <c r="I76" s="67"/>
      <c r="J76" s="11">
        <f t="shared" si="13"/>
        <v>0</v>
      </c>
      <c r="K76" s="2"/>
      <c r="L76" s="22"/>
      <c r="M76" s="72"/>
      <c r="N76" s="14">
        <f t="shared" si="14"/>
        <v>0</v>
      </c>
      <c r="O76" s="68" t="str">
        <f t="shared" si="15"/>
        <v xml:space="preserve"> </v>
      </c>
      <c r="P76" s="68" t="str">
        <f t="shared" si="16"/>
        <v xml:space="preserve"> </v>
      </c>
      <c r="Q76" s="71" t="str">
        <f t="shared" si="17"/>
        <v xml:space="preserve"> </v>
      </c>
      <c r="R76" s="68" t="str">
        <f t="shared" si="18"/>
        <v xml:space="preserve"> </v>
      </c>
    </row>
    <row r="77" spans="1:18" x14ac:dyDescent="0.25">
      <c r="A77" s="10" t="str">
        <f>IF(COUNTRY_INFO!A77=0," ",COUNTRY_INFO!A77)</f>
        <v>Angola</v>
      </c>
      <c r="B77" s="10" t="str">
        <f>IF(COUNTRY_INFO!B77=0," ",COUNTRY_INFO!B77)</f>
        <v>KUANDO KUBANGO</v>
      </c>
      <c r="C77" s="10" t="str">
        <f>IF(COUNTRY_INFO!C77=0," ",COUNTRY_INFO!C77)</f>
        <v>RIVUNGO</v>
      </c>
      <c r="D77" s="11" t="str">
        <f>IF(AND(COUNTRY_INFO!$T$9:$T$1000="T3 (ALB/MBD)",COUNTRY_INFO!$U$9:$U$1000="T3 (ALB/MBD)"), "T3 (ALB/MBD)", " ")</f>
        <v xml:space="preserve"> </v>
      </c>
      <c r="E77" s="64"/>
      <c r="F77" s="127"/>
      <c r="G77" s="14"/>
      <c r="H77" s="14"/>
      <c r="I77" s="67"/>
      <c r="J77" s="11">
        <f t="shared" si="13"/>
        <v>0</v>
      </c>
      <c r="K77" s="2"/>
      <c r="L77" s="22"/>
      <c r="M77" s="72"/>
      <c r="N77" s="14">
        <f t="shared" si="14"/>
        <v>0</v>
      </c>
      <c r="O77" s="68" t="str">
        <f t="shared" si="15"/>
        <v xml:space="preserve"> </v>
      </c>
      <c r="P77" s="68" t="str">
        <f t="shared" si="16"/>
        <v xml:space="preserve"> </v>
      </c>
      <c r="Q77" s="71" t="str">
        <f t="shared" si="17"/>
        <v xml:space="preserve"> </v>
      </c>
      <c r="R77" s="68" t="str">
        <f t="shared" si="18"/>
        <v xml:space="preserve"> </v>
      </c>
    </row>
    <row r="78" spans="1:18" x14ac:dyDescent="0.25">
      <c r="A78" s="10" t="str">
        <f>IF(COUNTRY_INFO!A78=0," ",COUNTRY_INFO!A78)</f>
        <v>Angola</v>
      </c>
      <c r="B78" s="10" t="str">
        <f>IF(COUNTRY_INFO!B78=0," ",COUNTRY_INFO!B78)</f>
        <v>KWANZA NORTE</v>
      </c>
      <c r="C78" s="10" t="str">
        <f>IF(COUNTRY_INFO!C78=0," ",COUNTRY_INFO!C78)</f>
        <v>AMBACA</v>
      </c>
      <c r="D78" s="11" t="str">
        <f>IF(AND(COUNTRY_INFO!$T$9:$T$1000="T3 (ALB/MBD)",COUNTRY_INFO!$U$9:$U$1000="T3 (ALB/MBD)"), "T3 (ALB/MBD)", " ")</f>
        <v xml:space="preserve"> </v>
      </c>
      <c r="E78" s="64"/>
      <c r="F78" s="127"/>
      <c r="G78" s="14"/>
      <c r="H78" s="14"/>
      <c r="I78" s="67"/>
      <c r="J78" s="11">
        <f t="shared" si="13"/>
        <v>0</v>
      </c>
      <c r="K78" s="2"/>
      <c r="L78" s="22"/>
      <c r="M78" s="72"/>
      <c r="N78" s="14">
        <f t="shared" si="14"/>
        <v>0</v>
      </c>
      <c r="O78" s="68" t="str">
        <f t="shared" si="15"/>
        <v xml:space="preserve"> </v>
      </c>
      <c r="P78" s="68" t="str">
        <f t="shared" si="16"/>
        <v xml:space="preserve"> </v>
      </c>
      <c r="Q78" s="71" t="str">
        <f t="shared" si="17"/>
        <v xml:space="preserve"> </v>
      </c>
      <c r="R78" s="68" t="str">
        <f t="shared" si="18"/>
        <v xml:space="preserve"> </v>
      </c>
    </row>
    <row r="79" spans="1:18" x14ac:dyDescent="0.25">
      <c r="A79" s="10" t="str">
        <f>IF(COUNTRY_INFO!A79=0," ",COUNTRY_INFO!A79)</f>
        <v>Angola</v>
      </c>
      <c r="B79" s="10" t="str">
        <f>IF(COUNTRY_INFO!B79=0," ",COUNTRY_INFO!B79)</f>
        <v>KWANZA NORTE</v>
      </c>
      <c r="C79" s="10" t="str">
        <f>IF(COUNTRY_INFO!C79=0," ",COUNTRY_INFO!C79)</f>
        <v>BANGA</v>
      </c>
      <c r="D79" s="11" t="str">
        <f>IF(AND(COUNTRY_INFO!$T$9:$T$1000="T3 (ALB/MBD)",COUNTRY_INFO!$U$9:$U$1000="T3 (ALB/MBD)"), "T3 (ALB/MBD)", " ")</f>
        <v xml:space="preserve"> </v>
      </c>
      <c r="E79" s="64"/>
      <c r="F79" s="127"/>
      <c r="G79" s="14"/>
      <c r="H79" s="14"/>
      <c r="I79" s="67"/>
      <c r="J79" s="11">
        <f t="shared" si="13"/>
        <v>0</v>
      </c>
      <c r="K79" s="2"/>
      <c r="L79" s="22"/>
      <c r="M79" s="72"/>
      <c r="N79" s="14">
        <f t="shared" si="14"/>
        <v>0</v>
      </c>
      <c r="O79" s="68" t="str">
        <f t="shared" si="15"/>
        <v xml:space="preserve"> </v>
      </c>
      <c r="P79" s="68" t="str">
        <f t="shared" si="16"/>
        <v xml:space="preserve"> </v>
      </c>
      <c r="Q79" s="71" t="str">
        <f t="shared" si="17"/>
        <v xml:space="preserve"> </v>
      </c>
      <c r="R79" s="68" t="str">
        <f t="shared" si="18"/>
        <v xml:space="preserve"> </v>
      </c>
    </row>
    <row r="80" spans="1:18" x14ac:dyDescent="0.25">
      <c r="A80" s="10" t="str">
        <f>IF(COUNTRY_INFO!A80=0," ",COUNTRY_INFO!A80)</f>
        <v>Angola</v>
      </c>
      <c r="B80" s="10" t="str">
        <f>IF(COUNTRY_INFO!B80=0," ",COUNTRY_INFO!B80)</f>
        <v>KWANZA NORTE</v>
      </c>
      <c r="C80" s="10" t="str">
        <f>IF(COUNTRY_INFO!C80=0," ",COUNTRY_INFO!C80)</f>
        <v>BOLONGONGO</v>
      </c>
      <c r="D80" s="11" t="str">
        <f>IF(AND(COUNTRY_INFO!$T$9:$T$1000="T3 (ALB/MBD)",COUNTRY_INFO!$U$9:$U$1000="T3 (ALB/MBD)"), "T3 (ALB/MBD)", " ")</f>
        <v xml:space="preserve"> </v>
      </c>
      <c r="E80" s="64"/>
      <c r="F80" s="127"/>
      <c r="G80" s="14"/>
      <c r="H80" s="14"/>
      <c r="I80" s="67"/>
      <c r="J80" s="11">
        <f t="shared" si="13"/>
        <v>0</v>
      </c>
      <c r="K80" s="2"/>
      <c r="L80" s="22"/>
      <c r="M80" s="72"/>
      <c r="N80" s="14">
        <f t="shared" si="14"/>
        <v>0</v>
      </c>
      <c r="O80" s="68" t="str">
        <f t="shared" si="15"/>
        <v xml:space="preserve"> </v>
      </c>
      <c r="P80" s="68" t="str">
        <f t="shared" si="16"/>
        <v xml:space="preserve"> </v>
      </c>
      <c r="Q80" s="71" t="str">
        <f t="shared" si="17"/>
        <v xml:space="preserve"> </v>
      </c>
      <c r="R80" s="68" t="str">
        <f t="shared" si="18"/>
        <v xml:space="preserve"> </v>
      </c>
    </row>
    <row r="81" spans="1:18" x14ac:dyDescent="0.25">
      <c r="A81" s="10" t="str">
        <f>IF(COUNTRY_INFO!A81=0," ",COUNTRY_INFO!A81)</f>
        <v>Angola</v>
      </c>
      <c r="B81" s="10" t="str">
        <f>IF(COUNTRY_INFO!B81=0," ",COUNTRY_INFO!B81)</f>
        <v>KWANZA NORTE</v>
      </c>
      <c r="C81" s="10" t="str">
        <f>IF(COUNTRY_INFO!C81=0," ",COUNTRY_INFO!C81)</f>
        <v>CAMBAMBE</v>
      </c>
      <c r="D81" s="11" t="str">
        <f>IF(AND(COUNTRY_INFO!$T$9:$T$1000="T3 (ALB/MBD)",COUNTRY_INFO!$U$9:$U$1000="T3 (ALB/MBD)"), "T3 (ALB/MBD)", " ")</f>
        <v xml:space="preserve"> </v>
      </c>
      <c r="E81" s="64"/>
      <c r="F81" s="127"/>
      <c r="G81" s="14"/>
      <c r="H81" s="14"/>
      <c r="I81" s="67"/>
      <c r="J81" s="11">
        <f t="shared" si="13"/>
        <v>0</v>
      </c>
      <c r="K81" s="2"/>
      <c r="L81" s="22"/>
      <c r="M81" s="72"/>
      <c r="N81" s="14">
        <f t="shared" si="14"/>
        <v>0</v>
      </c>
      <c r="O81" s="68" t="str">
        <f t="shared" si="15"/>
        <v xml:space="preserve"> </v>
      </c>
      <c r="P81" s="68" t="str">
        <f t="shared" si="16"/>
        <v xml:space="preserve"> </v>
      </c>
      <c r="Q81" s="71" t="str">
        <f t="shared" si="17"/>
        <v xml:space="preserve"> </v>
      </c>
      <c r="R81" s="68" t="str">
        <f t="shared" si="18"/>
        <v xml:space="preserve"> </v>
      </c>
    </row>
    <row r="82" spans="1:18" x14ac:dyDescent="0.25">
      <c r="A82" s="10" t="str">
        <f>IF(COUNTRY_INFO!A82=0," ",COUNTRY_INFO!A82)</f>
        <v>Angola</v>
      </c>
      <c r="B82" s="10" t="str">
        <f>IF(COUNTRY_INFO!B82=0," ",COUNTRY_INFO!B82)</f>
        <v>KWANZA NORTE</v>
      </c>
      <c r="C82" s="10" t="str">
        <f>IF(COUNTRY_INFO!C82=0," ",COUNTRY_INFO!C82)</f>
        <v>CAZENGO</v>
      </c>
      <c r="D82" s="11" t="str">
        <f>IF(AND(COUNTRY_INFO!$T$9:$T$1000="T3 (ALB/MBD)",COUNTRY_INFO!$U$9:$U$1000="T3 (ALB/MBD)"), "T3 (ALB/MBD)", " ")</f>
        <v xml:space="preserve"> </v>
      </c>
      <c r="E82" s="64"/>
      <c r="F82" s="127"/>
      <c r="G82" s="14"/>
      <c r="H82" s="14"/>
      <c r="I82" s="67"/>
      <c r="J82" s="11">
        <f t="shared" si="13"/>
        <v>0</v>
      </c>
      <c r="K82" s="2"/>
      <c r="L82" s="22"/>
      <c r="M82" s="72"/>
      <c r="N82" s="14">
        <f t="shared" si="14"/>
        <v>0</v>
      </c>
      <c r="O82" s="68" t="str">
        <f t="shared" si="15"/>
        <v xml:space="preserve"> </v>
      </c>
      <c r="P82" s="68" t="str">
        <f t="shared" si="16"/>
        <v xml:space="preserve"> </v>
      </c>
      <c r="Q82" s="71" t="str">
        <f t="shared" si="17"/>
        <v xml:space="preserve"> </v>
      </c>
      <c r="R82" s="68" t="str">
        <f t="shared" si="18"/>
        <v xml:space="preserve"> </v>
      </c>
    </row>
    <row r="83" spans="1:18" x14ac:dyDescent="0.25">
      <c r="A83" s="10" t="str">
        <f>IF(COUNTRY_INFO!A83=0," ",COUNTRY_INFO!A83)</f>
        <v>Angola</v>
      </c>
      <c r="B83" s="10" t="str">
        <f>IF(COUNTRY_INFO!B83=0," ",COUNTRY_INFO!B83)</f>
        <v>KWANZA NORTE</v>
      </c>
      <c r="C83" s="10" t="str">
        <f>IF(COUNTRY_INFO!C83=0," ",COUNTRY_INFO!C83)</f>
        <v>GOLUNGO ALTO</v>
      </c>
      <c r="D83" s="11" t="str">
        <f>IF(AND(COUNTRY_INFO!$T$9:$T$1000="T3 (ALB/MBD)",COUNTRY_INFO!$U$9:$U$1000="T3 (ALB/MBD)"), "T3 (ALB/MBD)", " ")</f>
        <v xml:space="preserve"> </v>
      </c>
      <c r="E83" s="64"/>
      <c r="F83" s="127"/>
      <c r="G83" s="14"/>
      <c r="H83" s="14"/>
      <c r="I83" s="67"/>
      <c r="J83" s="11">
        <f t="shared" si="13"/>
        <v>0</v>
      </c>
      <c r="K83" s="2"/>
      <c r="L83" s="22"/>
      <c r="M83" s="72"/>
      <c r="N83" s="14">
        <f t="shared" si="14"/>
        <v>0</v>
      </c>
      <c r="O83" s="68" t="str">
        <f t="shared" si="15"/>
        <v xml:space="preserve"> </v>
      </c>
      <c r="P83" s="68" t="str">
        <f t="shared" si="16"/>
        <v xml:space="preserve"> </v>
      </c>
      <c r="Q83" s="71" t="str">
        <f t="shared" si="17"/>
        <v xml:space="preserve"> </v>
      </c>
      <c r="R83" s="68" t="str">
        <f t="shared" si="18"/>
        <v xml:space="preserve"> </v>
      </c>
    </row>
    <row r="84" spans="1:18" x14ac:dyDescent="0.25">
      <c r="A84" s="10" t="str">
        <f>IF(COUNTRY_INFO!A84=0," ",COUNTRY_INFO!A84)</f>
        <v>Angola</v>
      </c>
      <c r="B84" s="10" t="str">
        <f>IF(COUNTRY_INFO!B84=0," ",COUNTRY_INFO!B84)</f>
        <v>KWANZA NORTE</v>
      </c>
      <c r="C84" s="10" t="str">
        <f>IF(COUNTRY_INFO!C84=0," ",COUNTRY_INFO!C84)</f>
        <v>GONGUEMBO</v>
      </c>
      <c r="D84" s="11" t="str">
        <f>IF(AND(COUNTRY_INFO!$T$9:$T$1000="T3 (ALB/MBD)",COUNTRY_INFO!$U$9:$U$1000="T3 (ALB/MBD)"), "T3 (ALB/MBD)", " ")</f>
        <v xml:space="preserve"> </v>
      </c>
      <c r="E84" s="64"/>
      <c r="F84" s="127"/>
      <c r="G84" s="14"/>
      <c r="H84" s="14"/>
      <c r="I84" s="67"/>
      <c r="J84" s="11">
        <f t="shared" si="13"/>
        <v>0</v>
      </c>
      <c r="K84" s="2"/>
      <c r="L84" s="22"/>
      <c r="M84" s="72"/>
      <c r="N84" s="14">
        <f t="shared" si="14"/>
        <v>0</v>
      </c>
      <c r="O84" s="68" t="str">
        <f t="shared" si="15"/>
        <v xml:space="preserve"> </v>
      </c>
      <c r="P84" s="68" t="str">
        <f t="shared" si="16"/>
        <v xml:space="preserve"> </v>
      </c>
      <c r="Q84" s="71" t="str">
        <f t="shared" si="17"/>
        <v xml:space="preserve"> </v>
      </c>
      <c r="R84" s="68" t="str">
        <f t="shared" si="18"/>
        <v xml:space="preserve"> </v>
      </c>
    </row>
    <row r="85" spans="1:18" x14ac:dyDescent="0.25">
      <c r="A85" s="10" t="str">
        <f>IF(COUNTRY_INFO!A85=0," ",COUNTRY_INFO!A85)</f>
        <v>Angola</v>
      </c>
      <c r="B85" s="10" t="str">
        <f>IF(COUNTRY_INFO!B85=0," ",COUNTRY_INFO!B85)</f>
        <v>KWANZA NORTE</v>
      </c>
      <c r="C85" s="10" t="str">
        <f>IF(COUNTRY_INFO!C85=0," ",COUNTRY_INFO!C85)</f>
        <v>KICULUNGO</v>
      </c>
      <c r="D85" s="11" t="str">
        <f>IF(AND(COUNTRY_INFO!$T$9:$T$1000="T3 (ALB/MBD)",COUNTRY_INFO!$U$9:$U$1000="T3 (ALB/MBD)"), "T3 (ALB/MBD)", " ")</f>
        <v xml:space="preserve"> </v>
      </c>
      <c r="E85" s="64"/>
      <c r="F85" s="127"/>
      <c r="G85" s="14"/>
      <c r="H85" s="14"/>
      <c r="I85" s="67"/>
      <c r="J85" s="11">
        <f t="shared" si="13"/>
        <v>0</v>
      </c>
      <c r="K85" s="2"/>
      <c r="L85" s="22"/>
      <c r="M85" s="72"/>
      <c r="N85" s="14">
        <f t="shared" si="14"/>
        <v>0</v>
      </c>
      <c r="O85" s="68" t="str">
        <f t="shared" si="15"/>
        <v xml:space="preserve"> </v>
      </c>
      <c r="P85" s="68" t="str">
        <f t="shared" si="16"/>
        <v xml:space="preserve"> </v>
      </c>
      <c r="Q85" s="71" t="str">
        <f t="shared" si="17"/>
        <v xml:space="preserve"> </v>
      </c>
      <c r="R85" s="68" t="str">
        <f t="shared" si="18"/>
        <v xml:space="preserve"> </v>
      </c>
    </row>
    <row r="86" spans="1:18" x14ac:dyDescent="0.25">
      <c r="A86" s="10" t="str">
        <f>IF(COUNTRY_INFO!A86=0," ",COUNTRY_INFO!A86)</f>
        <v>Angola</v>
      </c>
      <c r="B86" s="10" t="str">
        <f>IF(COUNTRY_INFO!B86=0," ",COUNTRY_INFO!B86)</f>
        <v>KWANZA NORTE</v>
      </c>
      <c r="C86" s="10" t="str">
        <f>IF(COUNTRY_INFO!C86=0," ",COUNTRY_INFO!C86)</f>
        <v>LUCALA</v>
      </c>
      <c r="D86" s="11" t="str">
        <f>IF(AND(COUNTRY_INFO!$T$9:$T$1000="T3 (ALB/MBD)",COUNTRY_INFO!$U$9:$U$1000="T3 (ALB/MBD)"), "T3 (ALB/MBD)", " ")</f>
        <v xml:space="preserve"> </v>
      </c>
      <c r="E86" s="64"/>
      <c r="F86" s="127"/>
      <c r="G86" s="14"/>
      <c r="H86" s="14"/>
      <c r="I86" s="67"/>
      <c r="J86" s="11">
        <f t="shared" si="13"/>
        <v>0</v>
      </c>
      <c r="K86" s="2"/>
      <c r="L86" s="22"/>
      <c r="M86" s="72"/>
      <c r="N86" s="14">
        <f t="shared" si="14"/>
        <v>0</v>
      </c>
      <c r="O86" s="68" t="str">
        <f t="shared" si="15"/>
        <v xml:space="preserve"> </v>
      </c>
      <c r="P86" s="68" t="str">
        <f t="shared" si="16"/>
        <v xml:space="preserve"> </v>
      </c>
      <c r="Q86" s="71" t="str">
        <f t="shared" si="17"/>
        <v xml:space="preserve"> </v>
      </c>
      <c r="R86" s="68" t="str">
        <f t="shared" si="18"/>
        <v xml:space="preserve"> </v>
      </c>
    </row>
    <row r="87" spans="1:18" x14ac:dyDescent="0.25">
      <c r="A87" s="10" t="str">
        <f>IF(COUNTRY_INFO!A87=0," ",COUNTRY_INFO!A87)</f>
        <v>Angola</v>
      </c>
      <c r="B87" s="10" t="str">
        <f>IF(COUNTRY_INFO!B87=0," ",COUNTRY_INFO!B87)</f>
        <v>KWANZA NORTE</v>
      </c>
      <c r="C87" s="10" t="str">
        <f>IF(COUNTRY_INFO!C87=0," ",COUNTRY_INFO!C87)</f>
        <v>SAMBA CAJU</v>
      </c>
      <c r="D87" s="11" t="str">
        <f>IF(AND(COUNTRY_INFO!$T$9:$T$1000="T3 (ALB/MBD)",COUNTRY_INFO!$U$9:$U$1000="T3 (ALB/MBD)"), "T3 (ALB/MBD)", " ")</f>
        <v xml:space="preserve"> </v>
      </c>
      <c r="E87" s="64"/>
      <c r="F87" s="127"/>
      <c r="G87" s="14"/>
      <c r="H87" s="14"/>
      <c r="I87" s="67"/>
      <c r="J87" s="11">
        <f t="shared" si="13"/>
        <v>0</v>
      </c>
      <c r="K87" s="2"/>
      <c r="L87" s="22"/>
      <c r="M87" s="72"/>
      <c r="N87" s="14">
        <f t="shared" si="14"/>
        <v>0</v>
      </c>
      <c r="O87" s="68" t="str">
        <f t="shared" si="15"/>
        <v xml:space="preserve"> </v>
      </c>
      <c r="P87" s="68" t="str">
        <f t="shared" si="16"/>
        <v xml:space="preserve"> </v>
      </c>
      <c r="Q87" s="71" t="str">
        <f t="shared" si="17"/>
        <v xml:space="preserve"> </v>
      </c>
      <c r="R87" s="68" t="str">
        <f t="shared" si="18"/>
        <v xml:space="preserve"> </v>
      </c>
    </row>
    <row r="88" spans="1:18" x14ac:dyDescent="0.25">
      <c r="A88" s="10" t="str">
        <f>IF(COUNTRY_INFO!A88=0," ",COUNTRY_INFO!A88)</f>
        <v>Angola</v>
      </c>
      <c r="B88" s="10" t="str">
        <f>IF(COUNTRY_INFO!B88=0," ",COUNTRY_INFO!B88)</f>
        <v>KWANZA SUL</v>
      </c>
      <c r="C88" s="10" t="str">
        <f>IF(COUNTRY_INFO!C88=0," ",COUNTRY_INFO!C88)</f>
        <v>AMBOIM</v>
      </c>
      <c r="D88" s="11" t="str">
        <f>IF(AND(COUNTRY_INFO!$T$9:$T$1000="T3 (ALB/MBD)",COUNTRY_INFO!$U$9:$U$1000="T3 (ALB/MBD)"), "T3 (ALB/MBD)", " ")</f>
        <v xml:space="preserve"> </v>
      </c>
      <c r="E88" s="64"/>
      <c r="F88" s="127"/>
      <c r="G88" s="14"/>
      <c r="H88" s="14"/>
      <c r="I88" s="67"/>
      <c r="J88" s="11">
        <f t="shared" si="13"/>
        <v>0</v>
      </c>
      <c r="K88" s="2"/>
      <c r="L88" s="22"/>
      <c r="M88" s="72"/>
      <c r="N88" s="14">
        <f t="shared" si="14"/>
        <v>0</v>
      </c>
      <c r="O88" s="68" t="str">
        <f t="shared" si="15"/>
        <v xml:space="preserve"> </v>
      </c>
      <c r="P88" s="68" t="str">
        <f t="shared" si="16"/>
        <v xml:space="preserve"> </v>
      </c>
      <c r="Q88" s="71" t="str">
        <f t="shared" si="17"/>
        <v xml:space="preserve"> </v>
      </c>
      <c r="R88" s="68" t="str">
        <f t="shared" si="18"/>
        <v xml:space="preserve"> </v>
      </c>
    </row>
    <row r="89" spans="1:18" x14ac:dyDescent="0.25">
      <c r="A89" s="10" t="str">
        <f>IF(COUNTRY_INFO!A89=0," ",COUNTRY_INFO!A89)</f>
        <v>Angola</v>
      </c>
      <c r="B89" s="10" t="str">
        <f>IF(COUNTRY_INFO!B89=0," ",COUNTRY_INFO!B89)</f>
        <v>KWANZA SUL</v>
      </c>
      <c r="C89" s="10" t="str">
        <f>IF(COUNTRY_INFO!C89=0," ",COUNTRY_INFO!C89)</f>
        <v>CASSONGUE</v>
      </c>
      <c r="D89" s="11" t="str">
        <f>IF(AND(COUNTRY_INFO!$T$9:$T$1000="T3 (ALB/MBD)",COUNTRY_INFO!$U$9:$U$1000="T3 (ALB/MBD)"), "T3 (ALB/MBD)", " ")</f>
        <v xml:space="preserve"> </v>
      </c>
      <c r="E89" s="64"/>
      <c r="F89" s="127"/>
      <c r="G89" s="14"/>
      <c r="H89" s="14"/>
      <c r="I89" s="67"/>
      <c r="J89" s="11">
        <f t="shared" si="13"/>
        <v>0</v>
      </c>
      <c r="K89" s="2"/>
      <c r="L89" s="22"/>
      <c r="M89" s="72"/>
      <c r="N89" s="14">
        <f t="shared" si="14"/>
        <v>0</v>
      </c>
      <c r="O89" s="68" t="str">
        <f t="shared" si="15"/>
        <v xml:space="preserve"> </v>
      </c>
      <c r="P89" s="68" t="str">
        <f t="shared" si="16"/>
        <v xml:space="preserve"> </v>
      </c>
      <c r="Q89" s="71" t="str">
        <f t="shared" si="17"/>
        <v xml:space="preserve"> </v>
      </c>
      <c r="R89" s="68" t="str">
        <f t="shared" si="18"/>
        <v xml:space="preserve"> </v>
      </c>
    </row>
    <row r="90" spans="1:18" x14ac:dyDescent="0.25">
      <c r="A90" s="10" t="str">
        <f>IF(COUNTRY_INFO!A90=0," ",COUNTRY_INFO!A90)</f>
        <v>Angola</v>
      </c>
      <c r="B90" s="10" t="str">
        <f>IF(COUNTRY_INFO!B90=0," ",COUNTRY_INFO!B90)</f>
        <v>KWANZA SUL</v>
      </c>
      <c r="C90" s="10" t="str">
        <f>IF(COUNTRY_INFO!C90=0," ",COUNTRY_INFO!C90)</f>
        <v>CELA (Waku Kungo)</v>
      </c>
      <c r="D90" s="11" t="str">
        <f>IF(AND(COUNTRY_INFO!$T$9:$T$1000="T3 (ALB/MBD)",COUNTRY_INFO!$U$9:$U$1000="T3 (ALB/MBD)"), "T3 (ALB/MBD)", " ")</f>
        <v xml:space="preserve"> </v>
      </c>
      <c r="E90" s="64"/>
      <c r="F90" s="127"/>
      <c r="G90" s="14"/>
      <c r="H90" s="14"/>
      <c r="I90" s="67"/>
      <c r="J90" s="11">
        <f t="shared" si="13"/>
        <v>0</v>
      </c>
      <c r="K90" s="2"/>
      <c r="L90" s="22"/>
      <c r="M90" s="72"/>
      <c r="N90" s="14">
        <f t="shared" si="14"/>
        <v>0</v>
      </c>
      <c r="O90" s="68" t="str">
        <f t="shared" si="15"/>
        <v xml:space="preserve"> </v>
      </c>
      <c r="P90" s="68" t="str">
        <f t="shared" si="16"/>
        <v xml:space="preserve"> </v>
      </c>
      <c r="Q90" s="71" t="str">
        <f t="shared" si="17"/>
        <v xml:space="preserve"> </v>
      </c>
      <c r="R90" s="68" t="str">
        <f t="shared" si="18"/>
        <v xml:space="preserve"> </v>
      </c>
    </row>
    <row r="91" spans="1:18" x14ac:dyDescent="0.25">
      <c r="A91" s="10" t="str">
        <f>IF(COUNTRY_INFO!A91=0," ",COUNTRY_INFO!A91)</f>
        <v>Angola</v>
      </c>
      <c r="B91" s="10" t="str">
        <f>IF(COUNTRY_INFO!B91=0," ",COUNTRY_INFO!B91)</f>
        <v>KWANZA SUL</v>
      </c>
      <c r="C91" s="10" t="str">
        <f>IF(COUNTRY_INFO!C91=0," ",COUNTRY_INFO!C91)</f>
        <v xml:space="preserve">CONDA </v>
      </c>
      <c r="D91" s="11" t="str">
        <f>IF(AND(COUNTRY_INFO!$T$9:$T$1000="T3 (ALB/MBD)",COUNTRY_INFO!$U$9:$U$1000="T3 (ALB/MBD)"), "T3 (ALB/MBD)", " ")</f>
        <v xml:space="preserve"> </v>
      </c>
      <c r="E91" s="64"/>
      <c r="F91" s="127"/>
      <c r="G91" s="14"/>
      <c r="H91" s="14"/>
      <c r="I91" s="67"/>
      <c r="J91" s="11">
        <f t="shared" si="13"/>
        <v>0</v>
      </c>
      <c r="K91" s="2"/>
      <c r="L91" s="22"/>
      <c r="M91" s="72"/>
      <c r="N91" s="14">
        <f t="shared" si="14"/>
        <v>0</v>
      </c>
      <c r="O91" s="68" t="str">
        <f t="shared" si="15"/>
        <v xml:space="preserve"> </v>
      </c>
      <c r="P91" s="68" t="str">
        <f t="shared" si="16"/>
        <v xml:space="preserve"> </v>
      </c>
      <c r="Q91" s="71" t="str">
        <f t="shared" si="17"/>
        <v xml:space="preserve"> </v>
      </c>
      <c r="R91" s="68" t="str">
        <f t="shared" si="18"/>
        <v xml:space="preserve"> </v>
      </c>
    </row>
    <row r="92" spans="1:18" x14ac:dyDescent="0.25">
      <c r="A92" s="10" t="str">
        <f>IF(COUNTRY_INFO!A92=0," ",COUNTRY_INFO!A92)</f>
        <v>Angola</v>
      </c>
      <c r="B92" s="10" t="str">
        <f>IF(COUNTRY_INFO!B92=0," ",COUNTRY_INFO!B92)</f>
        <v>KWANZA SUL</v>
      </c>
      <c r="C92" s="10" t="str">
        <f>IF(COUNTRY_INFO!C92=0," ",COUNTRY_INFO!C92)</f>
        <v>EBO</v>
      </c>
      <c r="D92" s="11" t="str">
        <f>IF(AND(COUNTRY_INFO!$T$9:$T$1000="T3 (ALB/MBD)",COUNTRY_INFO!$U$9:$U$1000="T3 (ALB/MBD)"), "T3 (ALB/MBD)", " ")</f>
        <v xml:space="preserve"> </v>
      </c>
      <c r="E92" s="64"/>
      <c r="F92" s="127"/>
      <c r="G92" s="14"/>
      <c r="H92" s="14"/>
      <c r="I92" s="67"/>
      <c r="J92" s="11">
        <f t="shared" si="13"/>
        <v>0</v>
      </c>
      <c r="K92" s="2"/>
      <c r="L92" s="22"/>
      <c r="M92" s="72"/>
      <c r="N92" s="14">
        <f t="shared" si="14"/>
        <v>0</v>
      </c>
      <c r="O92" s="68" t="str">
        <f t="shared" si="15"/>
        <v xml:space="preserve"> </v>
      </c>
      <c r="P92" s="68" t="str">
        <f t="shared" si="16"/>
        <v xml:space="preserve"> </v>
      </c>
      <c r="Q92" s="71" t="str">
        <f t="shared" si="17"/>
        <v xml:space="preserve"> </v>
      </c>
      <c r="R92" s="68" t="str">
        <f t="shared" si="18"/>
        <v xml:space="preserve"> </v>
      </c>
    </row>
    <row r="93" spans="1:18" x14ac:dyDescent="0.25">
      <c r="A93" s="10" t="str">
        <f>IF(COUNTRY_INFO!A93=0," ",COUNTRY_INFO!A93)</f>
        <v>Angola</v>
      </c>
      <c r="B93" s="10" t="str">
        <f>IF(COUNTRY_INFO!B93=0," ",COUNTRY_INFO!B93)</f>
        <v>KWANZA SUL</v>
      </c>
      <c r="C93" s="10" t="str">
        <f>IF(COUNTRY_INFO!C93=0," ",COUNTRY_INFO!C93)</f>
        <v>KIBALA</v>
      </c>
      <c r="D93" s="11" t="str">
        <f>IF(AND(COUNTRY_INFO!$T$9:$T$1000="T3 (ALB/MBD)",COUNTRY_INFO!$U$9:$U$1000="T3 (ALB/MBD)"), "T3 (ALB/MBD)", " ")</f>
        <v xml:space="preserve"> </v>
      </c>
      <c r="E93" s="64"/>
      <c r="F93" s="127"/>
      <c r="G93" s="14"/>
      <c r="H93" s="14"/>
      <c r="I93" s="67"/>
      <c r="J93" s="11">
        <f t="shared" si="13"/>
        <v>0</v>
      </c>
      <c r="K93" s="2"/>
      <c r="L93" s="22"/>
      <c r="M93" s="72"/>
      <c r="N93" s="14">
        <f t="shared" si="14"/>
        <v>0</v>
      </c>
      <c r="O93" s="68" t="str">
        <f t="shared" si="15"/>
        <v xml:space="preserve"> </v>
      </c>
      <c r="P93" s="68" t="str">
        <f t="shared" si="16"/>
        <v xml:space="preserve"> </v>
      </c>
      <c r="Q93" s="71" t="str">
        <f t="shared" si="17"/>
        <v xml:space="preserve"> </v>
      </c>
      <c r="R93" s="68" t="str">
        <f t="shared" si="18"/>
        <v xml:space="preserve"> </v>
      </c>
    </row>
    <row r="94" spans="1:18" x14ac:dyDescent="0.25">
      <c r="A94" s="10" t="str">
        <f>IF(COUNTRY_INFO!A94=0," ",COUNTRY_INFO!A94)</f>
        <v>Angola</v>
      </c>
      <c r="B94" s="10" t="str">
        <f>IF(COUNTRY_INFO!B94=0," ",COUNTRY_INFO!B94)</f>
        <v>KWANZA SUL</v>
      </c>
      <c r="C94" s="10" t="str">
        <f>IF(COUNTRY_INFO!C94=0," ",COUNTRY_INFO!C94)</f>
        <v>KILENDA</v>
      </c>
      <c r="D94" s="11" t="str">
        <f>IF(AND(COUNTRY_INFO!$T$9:$T$1000="T3 (ALB/MBD)",COUNTRY_INFO!$U$9:$U$1000="T3 (ALB/MBD)"), "T3 (ALB/MBD)", " ")</f>
        <v xml:space="preserve"> </v>
      </c>
      <c r="E94" s="64"/>
      <c r="F94" s="127"/>
      <c r="G94" s="14"/>
      <c r="H94" s="14"/>
      <c r="I94" s="67"/>
      <c r="J94" s="11">
        <f t="shared" si="13"/>
        <v>0</v>
      </c>
      <c r="K94" s="2"/>
      <c r="L94" s="22"/>
      <c r="M94" s="72"/>
      <c r="N94" s="14">
        <f t="shared" si="14"/>
        <v>0</v>
      </c>
      <c r="O94" s="68" t="str">
        <f t="shared" si="15"/>
        <v xml:space="preserve"> </v>
      </c>
      <c r="P94" s="68" t="str">
        <f t="shared" si="16"/>
        <v xml:space="preserve"> </v>
      </c>
      <c r="Q94" s="71" t="str">
        <f t="shared" si="17"/>
        <v xml:space="preserve"> </v>
      </c>
      <c r="R94" s="68" t="str">
        <f t="shared" si="18"/>
        <v xml:space="preserve"> </v>
      </c>
    </row>
    <row r="95" spans="1:18" x14ac:dyDescent="0.25">
      <c r="A95" s="10" t="str">
        <f>IF(COUNTRY_INFO!A95=0," ",COUNTRY_INFO!A95)</f>
        <v>Angola</v>
      </c>
      <c r="B95" s="10" t="str">
        <f>IF(COUNTRY_INFO!B95=0," ",COUNTRY_INFO!B95)</f>
        <v>KWANZA SUL</v>
      </c>
      <c r="C95" s="10" t="str">
        <f>IF(COUNTRY_INFO!C95=0," ",COUNTRY_INFO!C95)</f>
        <v>LIBOLO</v>
      </c>
      <c r="D95" s="11" t="str">
        <f>IF(AND(COUNTRY_INFO!$T$9:$T$1000="T3 (ALB/MBD)",COUNTRY_INFO!$U$9:$U$1000="T3 (ALB/MBD)"), "T3 (ALB/MBD)", " ")</f>
        <v xml:space="preserve"> </v>
      </c>
      <c r="E95" s="64"/>
      <c r="F95" s="127"/>
      <c r="G95" s="14"/>
      <c r="H95" s="14"/>
      <c r="I95" s="67"/>
      <c r="J95" s="11">
        <f t="shared" si="13"/>
        <v>0</v>
      </c>
      <c r="K95" s="2"/>
      <c r="L95" s="22"/>
      <c r="M95" s="72"/>
      <c r="N95" s="14">
        <f t="shared" si="14"/>
        <v>0</v>
      </c>
      <c r="O95" s="68" t="str">
        <f t="shared" si="15"/>
        <v xml:space="preserve"> </v>
      </c>
      <c r="P95" s="68" t="str">
        <f t="shared" si="16"/>
        <v xml:space="preserve"> </v>
      </c>
      <c r="Q95" s="71" t="str">
        <f t="shared" si="17"/>
        <v xml:space="preserve"> </v>
      </c>
      <c r="R95" s="68" t="str">
        <f t="shared" si="18"/>
        <v xml:space="preserve"> </v>
      </c>
    </row>
    <row r="96" spans="1:18" x14ac:dyDescent="0.25">
      <c r="A96" s="10" t="str">
        <f>IF(COUNTRY_INFO!A96=0," ",COUNTRY_INFO!A96)</f>
        <v>Angola</v>
      </c>
      <c r="B96" s="10" t="str">
        <f>IF(COUNTRY_INFO!B96=0," ",COUNTRY_INFO!B96)</f>
        <v>KWANZA SUL</v>
      </c>
      <c r="C96" s="10" t="str">
        <f>IF(COUNTRY_INFO!C96=0," ",COUNTRY_INFO!C96)</f>
        <v>MUSSENDE</v>
      </c>
      <c r="D96" s="11" t="str">
        <f>IF(AND(COUNTRY_INFO!$T$9:$T$1000="T3 (ALB/MBD)",COUNTRY_INFO!$U$9:$U$1000="T3 (ALB/MBD)"), "T3 (ALB/MBD)", " ")</f>
        <v xml:space="preserve"> </v>
      </c>
      <c r="E96" s="64"/>
      <c r="F96" s="127"/>
      <c r="G96" s="14"/>
      <c r="H96" s="14"/>
      <c r="I96" s="67"/>
      <c r="J96" s="11">
        <f t="shared" si="13"/>
        <v>0</v>
      </c>
      <c r="K96" s="2"/>
      <c r="L96" s="22"/>
      <c r="M96" s="72"/>
      <c r="N96" s="14">
        <f t="shared" si="14"/>
        <v>0</v>
      </c>
      <c r="O96" s="68" t="str">
        <f t="shared" si="15"/>
        <v xml:space="preserve"> </v>
      </c>
      <c r="P96" s="68" t="str">
        <f t="shared" si="16"/>
        <v xml:space="preserve"> </v>
      </c>
      <c r="Q96" s="71" t="str">
        <f t="shared" si="17"/>
        <v xml:space="preserve"> </v>
      </c>
      <c r="R96" s="68" t="str">
        <f t="shared" si="18"/>
        <v xml:space="preserve"> </v>
      </c>
    </row>
    <row r="97" spans="1:18" x14ac:dyDescent="0.25">
      <c r="A97" s="10" t="str">
        <f>IF(COUNTRY_INFO!A97=0," ",COUNTRY_INFO!A97)</f>
        <v>Angola</v>
      </c>
      <c r="B97" s="10" t="str">
        <f>IF(COUNTRY_INFO!B97=0," ",COUNTRY_INFO!B97)</f>
        <v>KWANZA SUL</v>
      </c>
      <c r="C97" s="10" t="str">
        <f>IF(COUNTRY_INFO!C97=0," ",COUNTRY_INFO!C97)</f>
        <v>PORTO AMBOIM</v>
      </c>
      <c r="D97" s="11" t="str">
        <f>IF(AND(COUNTRY_INFO!$T$9:$T$1000="T3 (ALB/MBD)",COUNTRY_INFO!$U$9:$U$1000="T3 (ALB/MBD)"), "T3 (ALB/MBD)", " ")</f>
        <v xml:space="preserve"> </v>
      </c>
      <c r="E97" s="64"/>
      <c r="F97" s="127"/>
      <c r="G97" s="14"/>
      <c r="H97" s="14"/>
      <c r="I97" s="67"/>
      <c r="J97" s="11">
        <f t="shared" si="13"/>
        <v>0</v>
      </c>
      <c r="K97" s="2"/>
      <c r="L97" s="22"/>
      <c r="M97" s="72"/>
      <c r="N97" s="14">
        <f t="shared" si="14"/>
        <v>0</v>
      </c>
      <c r="O97" s="68" t="str">
        <f t="shared" si="15"/>
        <v xml:space="preserve"> </v>
      </c>
      <c r="P97" s="68" t="str">
        <f t="shared" si="16"/>
        <v xml:space="preserve"> </v>
      </c>
      <c r="Q97" s="71" t="str">
        <f t="shared" si="17"/>
        <v xml:space="preserve"> </v>
      </c>
      <c r="R97" s="68" t="str">
        <f t="shared" si="18"/>
        <v xml:space="preserve"> </v>
      </c>
    </row>
    <row r="98" spans="1:18" x14ac:dyDescent="0.25">
      <c r="A98" s="10" t="str">
        <f>IF(COUNTRY_INFO!A98=0," ",COUNTRY_INFO!A98)</f>
        <v>Angola</v>
      </c>
      <c r="B98" s="10" t="str">
        <f>IF(COUNTRY_INFO!B98=0," ",COUNTRY_INFO!B98)</f>
        <v>KWANZA SUL</v>
      </c>
      <c r="C98" s="10" t="str">
        <f>IF(COUNTRY_INFO!C98=0," ",COUNTRY_INFO!C98)</f>
        <v>SELES</v>
      </c>
      <c r="D98" s="11" t="str">
        <f>IF(AND(COUNTRY_INFO!$T$9:$T$1000="T3 (ALB/MBD)",COUNTRY_INFO!$U$9:$U$1000="T3 (ALB/MBD)"), "T3 (ALB/MBD)", " ")</f>
        <v xml:space="preserve"> </v>
      </c>
      <c r="E98" s="64"/>
      <c r="F98" s="127"/>
      <c r="G98" s="14"/>
      <c r="H98" s="14"/>
      <c r="I98" s="67"/>
      <c r="J98" s="11">
        <f t="shared" si="13"/>
        <v>0</v>
      </c>
      <c r="K98" s="2"/>
      <c r="L98" s="22"/>
      <c r="M98" s="72"/>
      <c r="N98" s="14">
        <f t="shared" si="14"/>
        <v>0</v>
      </c>
      <c r="O98" s="68" t="str">
        <f t="shared" si="15"/>
        <v xml:space="preserve"> </v>
      </c>
      <c r="P98" s="68" t="str">
        <f t="shared" si="16"/>
        <v xml:space="preserve"> </v>
      </c>
      <c r="Q98" s="71" t="str">
        <f t="shared" si="17"/>
        <v xml:space="preserve"> </v>
      </c>
      <c r="R98" s="68" t="str">
        <f t="shared" si="18"/>
        <v xml:space="preserve"> </v>
      </c>
    </row>
    <row r="99" spans="1:18" x14ac:dyDescent="0.25">
      <c r="A99" s="10" t="str">
        <f>IF(COUNTRY_INFO!A99=0," ",COUNTRY_INFO!A99)</f>
        <v>Angola</v>
      </c>
      <c r="B99" s="10" t="str">
        <f>IF(COUNTRY_INFO!B99=0," ",COUNTRY_INFO!B99)</f>
        <v>KWANZA SUL</v>
      </c>
      <c r="C99" s="10" t="str">
        <f>IF(COUNTRY_INFO!C99=0," ",COUNTRY_INFO!C99)</f>
        <v>SUMBE</v>
      </c>
      <c r="D99" s="11" t="str">
        <f>IF(AND(COUNTRY_INFO!$T$9:$T$1000="T3 (ALB/MBD)",COUNTRY_INFO!$U$9:$U$1000="T3 (ALB/MBD)"), "T3 (ALB/MBD)", " ")</f>
        <v xml:space="preserve"> </v>
      </c>
      <c r="E99" s="64"/>
      <c r="F99" s="127"/>
      <c r="G99" s="14"/>
      <c r="H99" s="14"/>
      <c r="I99" s="67"/>
      <c r="J99" s="11">
        <f t="shared" si="13"/>
        <v>0</v>
      </c>
      <c r="K99" s="2"/>
      <c r="L99" s="22"/>
      <c r="M99" s="72"/>
      <c r="N99" s="14">
        <f t="shared" si="14"/>
        <v>0</v>
      </c>
      <c r="O99" s="68" t="str">
        <f t="shared" si="15"/>
        <v xml:space="preserve"> </v>
      </c>
      <c r="P99" s="68" t="str">
        <f t="shared" si="16"/>
        <v xml:space="preserve"> </v>
      </c>
      <c r="Q99" s="71" t="str">
        <f t="shared" si="17"/>
        <v xml:space="preserve"> </v>
      </c>
      <c r="R99" s="68" t="str">
        <f t="shared" si="18"/>
        <v xml:space="preserve"> </v>
      </c>
    </row>
    <row r="100" spans="1:18" x14ac:dyDescent="0.25">
      <c r="A100" s="10" t="str">
        <f>IF(COUNTRY_INFO!A100=0," ",COUNTRY_INFO!A100)</f>
        <v>Angola</v>
      </c>
      <c r="B100" s="10" t="str">
        <f>IF(COUNTRY_INFO!B100=0," ",COUNTRY_INFO!B100)</f>
        <v>LUANDA</v>
      </c>
      <c r="C100" s="10" t="str">
        <f>IF(COUNTRY_INFO!C100=0," ",COUNTRY_INFO!C100)</f>
        <v>BELAS</v>
      </c>
      <c r="D100" s="11" t="str">
        <f>IF(AND(COUNTRY_INFO!$T$9:$T$1000="T3 (ALB/MBD)",COUNTRY_INFO!$U$9:$U$1000="T3 (ALB/MBD)"), "T3 (ALB/MBD)", " ")</f>
        <v xml:space="preserve"> </v>
      </c>
      <c r="E100" s="64"/>
      <c r="F100" s="127"/>
      <c r="G100" s="14"/>
      <c r="H100" s="14"/>
      <c r="I100" s="67"/>
      <c r="J100" s="11">
        <f t="shared" si="13"/>
        <v>0</v>
      </c>
      <c r="K100" s="2"/>
      <c r="L100" s="22"/>
      <c r="M100" s="72"/>
      <c r="N100" s="14">
        <f t="shared" si="14"/>
        <v>0</v>
      </c>
      <c r="O100" s="68" t="str">
        <f t="shared" si="15"/>
        <v xml:space="preserve"> </v>
      </c>
      <c r="P100" s="68" t="str">
        <f t="shared" si="16"/>
        <v xml:space="preserve"> </v>
      </c>
      <c r="Q100" s="71" t="str">
        <f t="shared" si="17"/>
        <v xml:space="preserve"> </v>
      </c>
      <c r="R100" s="68" t="str">
        <f t="shared" si="18"/>
        <v xml:space="preserve"> </v>
      </c>
    </row>
    <row r="101" spans="1:18" x14ac:dyDescent="0.25">
      <c r="A101" s="10" t="str">
        <f>IF(COUNTRY_INFO!A101=0," ",COUNTRY_INFO!A101)</f>
        <v>Angola</v>
      </c>
      <c r="B101" s="10" t="str">
        <f>IF(COUNTRY_INFO!B101=0," ",COUNTRY_INFO!B101)</f>
        <v>LUANDA</v>
      </c>
      <c r="C101" s="10" t="str">
        <f>IF(COUNTRY_INFO!C101=0," ",COUNTRY_INFO!C101)</f>
        <v>CACUACO</v>
      </c>
      <c r="D101" s="11" t="str">
        <f>IF(AND(COUNTRY_INFO!$T$9:$T$1000="T3 (ALB/MBD)",COUNTRY_INFO!$U$9:$U$1000="T3 (ALB/MBD)"), "T3 (ALB/MBD)", " ")</f>
        <v xml:space="preserve"> </v>
      </c>
      <c r="E101" s="64"/>
      <c r="F101" s="127"/>
      <c r="G101" s="14"/>
      <c r="H101" s="14"/>
      <c r="I101" s="67"/>
      <c r="J101" s="11">
        <f t="shared" si="13"/>
        <v>0</v>
      </c>
      <c r="K101" s="2"/>
      <c r="L101" s="22"/>
      <c r="M101" s="72"/>
      <c r="N101" s="14">
        <f t="shared" si="14"/>
        <v>0</v>
      </c>
      <c r="O101" s="68" t="str">
        <f t="shared" si="15"/>
        <v xml:space="preserve"> </v>
      </c>
      <c r="P101" s="68" t="str">
        <f t="shared" si="16"/>
        <v xml:space="preserve"> </v>
      </c>
      <c r="Q101" s="71" t="str">
        <f t="shared" si="17"/>
        <v xml:space="preserve"> </v>
      </c>
      <c r="R101" s="68" t="str">
        <f t="shared" si="18"/>
        <v xml:space="preserve"> </v>
      </c>
    </row>
    <row r="102" spans="1:18" x14ac:dyDescent="0.25">
      <c r="A102" s="10" t="str">
        <f>IF(COUNTRY_INFO!A102=0," ",COUNTRY_INFO!A102)</f>
        <v>Angola</v>
      </c>
      <c r="B102" s="10" t="str">
        <f>IF(COUNTRY_INFO!B102=0," ",COUNTRY_INFO!B102)</f>
        <v>LUANDA</v>
      </c>
      <c r="C102" s="10" t="str">
        <f>IF(COUNTRY_INFO!C102=0," ",COUNTRY_INFO!C102)</f>
        <v>CAZENGA</v>
      </c>
      <c r="D102" s="11" t="str">
        <f>IF(AND(COUNTRY_INFO!$T$9:$T$1000="T3 (ALB/MBD)",COUNTRY_INFO!$U$9:$U$1000="T3 (ALB/MBD)"), "T3 (ALB/MBD)", " ")</f>
        <v xml:space="preserve"> </v>
      </c>
      <c r="E102" s="64"/>
      <c r="F102" s="127"/>
      <c r="G102" s="14"/>
      <c r="H102" s="14"/>
      <c r="I102" s="67"/>
      <c r="J102" s="11">
        <f t="shared" si="13"/>
        <v>0</v>
      </c>
      <c r="K102" s="2"/>
      <c r="L102" s="22"/>
      <c r="M102" s="72"/>
      <c r="N102" s="14">
        <f t="shared" si="14"/>
        <v>0</v>
      </c>
      <c r="O102" s="68" t="str">
        <f t="shared" si="15"/>
        <v xml:space="preserve"> </v>
      </c>
      <c r="P102" s="68" t="str">
        <f t="shared" si="16"/>
        <v xml:space="preserve"> </v>
      </c>
      <c r="Q102" s="71" t="str">
        <f t="shared" si="17"/>
        <v xml:space="preserve"> </v>
      </c>
      <c r="R102" s="68" t="str">
        <f t="shared" si="18"/>
        <v xml:space="preserve"> </v>
      </c>
    </row>
    <row r="103" spans="1:18" x14ac:dyDescent="0.25">
      <c r="A103" s="10" t="str">
        <f>IF(COUNTRY_INFO!A103=0," ",COUNTRY_INFO!A103)</f>
        <v>Angola</v>
      </c>
      <c r="B103" s="10" t="str">
        <f>IF(COUNTRY_INFO!B103=0," ",COUNTRY_INFO!B103)</f>
        <v>LUANDA</v>
      </c>
      <c r="C103" s="10" t="str">
        <f>IF(COUNTRY_INFO!C103=0," ",COUNTRY_INFO!C103)</f>
        <v>ICOLO E BENGO</v>
      </c>
      <c r="D103" s="11" t="str">
        <f>IF(AND(COUNTRY_INFO!$T$9:$T$1000="T3 (ALB/MBD)",COUNTRY_INFO!$U$9:$U$1000="T3 (ALB/MBD)"), "T3 (ALB/MBD)", " ")</f>
        <v xml:space="preserve"> </v>
      </c>
      <c r="E103" s="64"/>
      <c r="F103" s="127"/>
      <c r="G103" s="14"/>
      <c r="H103" s="14"/>
      <c r="I103" s="67"/>
      <c r="J103" s="11">
        <f t="shared" si="13"/>
        <v>0</v>
      </c>
      <c r="K103" s="2"/>
      <c r="L103" s="22"/>
      <c r="M103" s="72"/>
      <c r="N103" s="14">
        <f t="shared" si="14"/>
        <v>0</v>
      </c>
      <c r="O103" s="68" t="str">
        <f t="shared" si="15"/>
        <v xml:space="preserve"> </v>
      </c>
      <c r="P103" s="68" t="str">
        <f t="shared" si="16"/>
        <v xml:space="preserve"> </v>
      </c>
      <c r="Q103" s="71" t="str">
        <f t="shared" si="17"/>
        <v xml:space="preserve"> </v>
      </c>
      <c r="R103" s="68" t="str">
        <f t="shared" si="18"/>
        <v xml:space="preserve"> </v>
      </c>
    </row>
    <row r="104" spans="1:18" x14ac:dyDescent="0.25">
      <c r="A104" s="10" t="str">
        <f>IF(COUNTRY_INFO!A104=0," ",COUNTRY_INFO!A104)</f>
        <v>Angola</v>
      </c>
      <c r="B104" s="10" t="str">
        <f>IF(COUNTRY_INFO!B104=0," ",COUNTRY_INFO!B104)</f>
        <v>LUANDA</v>
      </c>
      <c r="C104" s="10" t="str">
        <f>IF(COUNTRY_INFO!C104=0," ",COUNTRY_INFO!C104)</f>
        <v>LUANDA</v>
      </c>
      <c r="D104" s="11" t="str">
        <f>IF(AND(COUNTRY_INFO!$T$9:$T$1000="T3 (ALB/MBD)",COUNTRY_INFO!$U$9:$U$1000="T3 (ALB/MBD)"), "T3 (ALB/MBD)", " ")</f>
        <v xml:space="preserve"> </v>
      </c>
      <c r="E104" s="64"/>
      <c r="F104" s="127"/>
      <c r="G104" s="14"/>
      <c r="H104" s="14"/>
      <c r="I104" s="67"/>
      <c r="J104" s="11">
        <f t="shared" si="13"/>
        <v>0</v>
      </c>
      <c r="K104" s="2"/>
      <c r="L104" s="22"/>
      <c r="M104" s="72"/>
      <c r="N104" s="14">
        <f t="shared" si="14"/>
        <v>0</v>
      </c>
      <c r="O104" s="68" t="str">
        <f t="shared" si="15"/>
        <v xml:space="preserve"> </v>
      </c>
      <c r="P104" s="68" t="str">
        <f t="shared" si="16"/>
        <v xml:space="preserve"> </v>
      </c>
      <c r="Q104" s="71" t="str">
        <f t="shared" si="17"/>
        <v xml:space="preserve"> </v>
      </c>
      <c r="R104" s="68" t="str">
        <f t="shared" si="18"/>
        <v xml:space="preserve"> </v>
      </c>
    </row>
    <row r="105" spans="1:18" x14ac:dyDescent="0.25">
      <c r="A105" s="10" t="str">
        <f>IF(COUNTRY_INFO!A105=0," ",COUNTRY_INFO!A105)</f>
        <v>Angola</v>
      </c>
      <c r="B105" s="10" t="str">
        <f>IF(COUNTRY_INFO!B105=0," ",COUNTRY_INFO!B105)</f>
        <v>LUANDA</v>
      </c>
      <c r="C105" s="10" t="str">
        <f>IF(COUNTRY_INFO!C105=0," ",COUNTRY_INFO!C105)</f>
        <v>QUISSAMA</v>
      </c>
      <c r="D105" s="11" t="str">
        <f>IF(AND(COUNTRY_INFO!$T$9:$T$1000="T3 (ALB/MBD)",COUNTRY_INFO!$U$9:$U$1000="T3 (ALB/MBD)"), "T3 (ALB/MBD)", " ")</f>
        <v xml:space="preserve"> </v>
      </c>
      <c r="E105" s="64"/>
      <c r="F105" s="127"/>
      <c r="G105" s="14"/>
      <c r="H105" s="14"/>
      <c r="I105" s="67"/>
      <c r="J105" s="11">
        <f t="shared" ref="J105:J136" si="19">SUM(G105:I105)</f>
        <v>0</v>
      </c>
      <c r="K105" s="2"/>
      <c r="L105" s="22"/>
      <c r="M105" s="72"/>
      <c r="N105" s="14">
        <f t="shared" ref="N105:N136" si="20">SUM(K105:M105)</f>
        <v>0</v>
      </c>
      <c r="O105" s="68" t="str">
        <f t="shared" ref="O105:O136" si="21">IF(G105&lt;&gt;0, IF(K105/G105*100=0, "-", K105/G105*100), " ")</f>
        <v xml:space="preserve"> </v>
      </c>
      <c r="P105" s="68" t="str">
        <f t="shared" ref="P105:P136" si="22">IF(H105&lt;&gt;0, IF(L105/H105*100=0, "-", L105/H105*100), " ")</f>
        <v xml:space="preserve"> </v>
      </c>
      <c r="Q105" s="71" t="str">
        <f t="shared" ref="Q105:Q136" si="23">IF(I105&lt;&gt;0, IF(M105/I105*100=0, "-", M105/I105*100), " ")</f>
        <v xml:space="preserve"> </v>
      </c>
      <c r="R105" s="68" t="str">
        <f t="shared" ref="R105:R136" si="24">IF(J105&lt;&gt;0, IF(N105/J105*100=0, "-", N105/J105*100), " ")</f>
        <v xml:space="preserve"> </v>
      </c>
    </row>
    <row r="106" spans="1:18" x14ac:dyDescent="0.25">
      <c r="A106" s="10" t="str">
        <f>IF(COUNTRY_INFO!A106=0," ",COUNTRY_INFO!A106)</f>
        <v>Angola</v>
      </c>
      <c r="B106" s="10" t="str">
        <f>IF(COUNTRY_INFO!B106=0," ",COUNTRY_INFO!B106)</f>
        <v>LUANDA</v>
      </c>
      <c r="C106" s="10" t="str">
        <f>IF(COUNTRY_INFO!C106=0," ",COUNTRY_INFO!C106)</f>
        <v>VIANA</v>
      </c>
      <c r="D106" s="11" t="str">
        <f>IF(AND(COUNTRY_INFO!$T$9:$T$1000="T3 (ALB/MBD)",COUNTRY_INFO!$U$9:$U$1000="T3 (ALB/MBD)"), "T3 (ALB/MBD)", " ")</f>
        <v xml:space="preserve"> </v>
      </c>
      <c r="E106" s="64"/>
      <c r="F106" s="127"/>
      <c r="G106" s="14"/>
      <c r="H106" s="14"/>
      <c r="I106" s="67"/>
      <c r="J106" s="11">
        <f t="shared" si="19"/>
        <v>0</v>
      </c>
      <c r="K106" s="2"/>
      <c r="L106" s="22"/>
      <c r="M106" s="72"/>
      <c r="N106" s="14">
        <f t="shared" si="20"/>
        <v>0</v>
      </c>
      <c r="O106" s="68" t="str">
        <f t="shared" si="21"/>
        <v xml:space="preserve"> </v>
      </c>
      <c r="P106" s="68" t="str">
        <f t="shared" si="22"/>
        <v xml:space="preserve"> </v>
      </c>
      <c r="Q106" s="71" t="str">
        <f t="shared" si="23"/>
        <v xml:space="preserve"> </v>
      </c>
      <c r="R106" s="68" t="str">
        <f t="shared" si="24"/>
        <v xml:space="preserve"> </v>
      </c>
    </row>
    <row r="107" spans="1:18" x14ac:dyDescent="0.25">
      <c r="A107" s="10" t="str">
        <f>IF(COUNTRY_INFO!A107=0," ",COUNTRY_INFO!A107)</f>
        <v>Angola</v>
      </c>
      <c r="B107" s="10" t="str">
        <f>IF(COUNTRY_INFO!B107=0," ",COUNTRY_INFO!B107)</f>
        <v>LUNDA NORTE</v>
      </c>
      <c r="C107" s="10" t="str">
        <f>IF(COUNTRY_INFO!C107=0," ",COUNTRY_INFO!C107)</f>
        <v>CAMBULO</v>
      </c>
      <c r="D107" s="11" t="str">
        <f>IF(AND(COUNTRY_INFO!$T$9:$T$1000="T3 (ALB/MBD)",COUNTRY_INFO!$U$9:$U$1000="T3 (ALB/MBD)"), "T3 (ALB/MBD)", " ")</f>
        <v xml:space="preserve"> </v>
      </c>
      <c r="E107" s="64"/>
      <c r="F107" s="127"/>
      <c r="G107" s="14"/>
      <c r="H107" s="14"/>
      <c r="I107" s="67"/>
      <c r="J107" s="11">
        <f t="shared" si="19"/>
        <v>0</v>
      </c>
      <c r="K107" s="2"/>
      <c r="L107" s="22"/>
      <c r="M107" s="72"/>
      <c r="N107" s="14">
        <f t="shared" si="20"/>
        <v>0</v>
      </c>
      <c r="O107" s="68" t="str">
        <f t="shared" si="21"/>
        <v xml:space="preserve"> </v>
      </c>
      <c r="P107" s="68" t="str">
        <f t="shared" si="22"/>
        <v xml:space="preserve"> </v>
      </c>
      <c r="Q107" s="71" t="str">
        <f t="shared" si="23"/>
        <v xml:space="preserve"> </v>
      </c>
      <c r="R107" s="68" t="str">
        <f t="shared" si="24"/>
        <v xml:space="preserve"> </v>
      </c>
    </row>
    <row r="108" spans="1:18" x14ac:dyDescent="0.25">
      <c r="A108" s="10" t="str">
        <f>IF(COUNTRY_INFO!A108=0," ",COUNTRY_INFO!A108)</f>
        <v>Angola</v>
      </c>
      <c r="B108" s="10" t="str">
        <f>IF(COUNTRY_INFO!B108=0," ",COUNTRY_INFO!B108)</f>
        <v>LUNDA NORTE</v>
      </c>
      <c r="C108" s="10" t="str">
        <f>IF(COUNTRY_INFO!C108=0," ",COUNTRY_INFO!C108)</f>
        <v>CAPENDA CAMULEMBA</v>
      </c>
      <c r="D108" s="11" t="str">
        <f>IF(AND(COUNTRY_INFO!$T$9:$T$1000="T3 (ALB/MBD)",COUNTRY_INFO!$U$9:$U$1000="T3 (ALB/MBD)"), "T3 (ALB/MBD)", " ")</f>
        <v xml:space="preserve"> </v>
      </c>
      <c r="E108" s="64"/>
      <c r="F108" s="127"/>
      <c r="G108" s="14"/>
      <c r="H108" s="14"/>
      <c r="I108" s="67"/>
      <c r="J108" s="11">
        <f t="shared" si="19"/>
        <v>0</v>
      </c>
      <c r="K108" s="2"/>
      <c r="L108" s="22"/>
      <c r="M108" s="72"/>
      <c r="N108" s="14">
        <f t="shared" si="20"/>
        <v>0</v>
      </c>
      <c r="O108" s="68" t="str">
        <f t="shared" si="21"/>
        <v xml:space="preserve"> </v>
      </c>
      <c r="P108" s="68" t="str">
        <f t="shared" si="22"/>
        <v xml:space="preserve"> </v>
      </c>
      <c r="Q108" s="71" t="str">
        <f t="shared" si="23"/>
        <v xml:space="preserve"> </v>
      </c>
      <c r="R108" s="68" t="str">
        <f t="shared" si="24"/>
        <v xml:space="preserve"> </v>
      </c>
    </row>
    <row r="109" spans="1:18" x14ac:dyDescent="0.25">
      <c r="A109" s="10" t="str">
        <f>IF(COUNTRY_INFO!A109=0," ",COUNTRY_INFO!A109)</f>
        <v>Angola</v>
      </c>
      <c r="B109" s="10" t="str">
        <f>IF(COUNTRY_INFO!B109=0," ",COUNTRY_INFO!B109)</f>
        <v>LUNDA NORTE</v>
      </c>
      <c r="C109" s="10" t="str">
        <f>IF(COUNTRY_INFO!C109=0," ",COUNTRY_INFO!C109)</f>
        <v>CAUNGULA</v>
      </c>
      <c r="D109" s="11" t="str">
        <f>IF(AND(COUNTRY_INFO!$T$9:$T$1000="T3 (ALB/MBD)",COUNTRY_INFO!$U$9:$U$1000="T3 (ALB/MBD)"), "T3 (ALB/MBD)", " ")</f>
        <v xml:space="preserve"> </v>
      </c>
      <c r="E109" s="64"/>
      <c r="F109" s="127"/>
      <c r="G109" s="14"/>
      <c r="H109" s="14"/>
      <c r="I109" s="67"/>
      <c r="J109" s="11">
        <f t="shared" si="19"/>
        <v>0</v>
      </c>
      <c r="K109" s="2"/>
      <c r="L109" s="22"/>
      <c r="M109" s="72"/>
      <c r="N109" s="14">
        <f t="shared" si="20"/>
        <v>0</v>
      </c>
      <c r="O109" s="68" t="str">
        <f t="shared" si="21"/>
        <v xml:space="preserve"> </v>
      </c>
      <c r="P109" s="68" t="str">
        <f t="shared" si="22"/>
        <v xml:space="preserve"> </v>
      </c>
      <c r="Q109" s="71" t="str">
        <f t="shared" si="23"/>
        <v xml:space="preserve"> </v>
      </c>
      <c r="R109" s="68" t="str">
        <f t="shared" si="24"/>
        <v xml:space="preserve"> </v>
      </c>
    </row>
    <row r="110" spans="1:18" x14ac:dyDescent="0.25">
      <c r="A110" s="10" t="str">
        <f>IF(COUNTRY_INFO!A110=0," ",COUNTRY_INFO!A110)</f>
        <v>Angola</v>
      </c>
      <c r="B110" s="10" t="str">
        <f>IF(COUNTRY_INFO!B110=0," ",COUNTRY_INFO!B110)</f>
        <v>LUNDA NORTE</v>
      </c>
      <c r="C110" s="10" t="str">
        <f>IF(COUNTRY_INFO!C110=0," ",COUNTRY_INFO!C110)</f>
        <v>CHITATO</v>
      </c>
      <c r="D110" s="11" t="str">
        <f>IF(AND(COUNTRY_INFO!$T$9:$T$1000="T3 (ALB/MBD)",COUNTRY_INFO!$U$9:$U$1000="T3 (ALB/MBD)"), "T3 (ALB/MBD)", " ")</f>
        <v xml:space="preserve"> </v>
      </c>
      <c r="E110" s="64"/>
      <c r="F110" s="127"/>
      <c r="G110" s="14"/>
      <c r="H110" s="14"/>
      <c r="I110" s="67"/>
      <c r="J110" s="11">
        <f t="shared" si="19"/>
        <v>0</v>
      </c>
      <c r="K110" s="2"/>
      <c r="L110" s="22"/>
      <c r="M110" s="72"/>
      <c r="N110" s="14">
        <f t="shared" si="20"/>
        <v>0</v>
      </c>
      <c r="O110" s="68" t="str">
        <f t="shared" si="21"/>
        <v xml:space="preserve"> </v>
      </c>
      <c r="P110" s="68" t="str">
        <f t="shared" si="22"/>
        <v xml:space="preserve"> </v>
      </c>
      <c r="Q110" s="71" t="str">
        <f t="shared" si="23"/>
        <v xml:space="preserve"> </v>
      </c>
      <c r="R110" s="68" t="str">
        <f t="shared" si="24"/>
        <v xml:space="preserve"> </v>
      </c>
    </row>
    <row r="111" spans="1:18" x14ac:dyDescent="0.25">
      <c r="A111" s="10" t="str">
        <f>IF(COUNTRY_INFO!A111=0," ",COUNTRY_INFO!A111)</f>
        <v>Angola</v>
      </c>
      <c r="B111" s="10" t="str">
        <f>IF(COUNTRY_INFO!B111=0," ",COUNTRY_INFO!B111)</f>
        <v>LUNDA NORTE</v>
      </c>
      <c r="C111" s="10" t="str">
        <f>IF(COUNTRY_INFO!C111=0," ",COUNTRY_INFO!C111)</f>
        <v>CUANGO</v>
      </c>
      <c r="D111" s="11" t="str">
        <f>IF(AND(COUNTRY_INFO!$T$9:$T$1000="T3 (ALB/MBD)",COUNTRY_INFO!$U$9:$U$1000="T3 (ALB/MBD)"), "T3 (ALB/MBD)", " ")</f>
        <v xml:space="preserve"> </v>
      </c>
      <c r="E111" s="64"/>
      <c r="F111" s="127"/>
      <c r="G111" s="14"/>
      <c r="H111" s="14"/>
      <c r="I111" s="67"/>
      <c r="J111" s="11">
        <f t="shared" si="19"/>
        <v>0</v>
      </c>
      <c r="K111" s="2"/>
      <c r="L111" s="22"/>
      <c r="M111" s="72"/>
      <c r="N111" s="14">
        <f t="shared" si="20"/>
        <v>0</v>
      </c>
      <c r="O111" s="68" t="str">
        <f t="shared" si="21"/>
        <v xml:space="preserve"> </v>
      </c>
      <c r="P111" s="68" t="str">
        <f t="shared" si="22"/>
        <v xml:space="preserve"> </v>
      </c>
      <c r="Q111" s="71" t="str">
        <f t="shared" si="23"/>
        <v xml:space="preserve"> </v>
      </c>
      <c r="R111" s="68" t="str">
        <f t="shared" si="24"/>
        <v xml:space="preserve"> </v>
      </c>
    </row>
    <row r="112" spans="1:18" x14ac:dyDescent="0.25">
      <c r="A112" s="10" t="str">
        <f>IF(COUNTRY_INFO!A112=0," ",COUNTRY_INFO!A112)</f>
        <v>Angola</v>
      </c>
      <c r="B112" s="10" t="str">
        <f>IF(COUNTRY_INFO!B112=0," ",COUNTRY_INFO!B112)</f>
        <v>LUNDA NORTE</v>
      </c>
      <c r="C112" s="10" t="str">
        <f>IF(COUNTRY_INFO!C112=0," ",COUNTRY_INFO!C112)</f>
        <v>CUILO</v>
      </c>
      <c r="D112" s="11" t="str">
        <f>IF(AND(COUNTRY_INFO!$T$9:$T$1000="T3 (ALB/MBD)",COUNTRY_INFO!$U$9:$U$1000="T3 (ALB/MBD)"), "T3 (ALB/MBD)", " ")</f>
        <v xml:space="preserve"> </v>
      </c>
      <c r="E112" s="64"/>
      <c r="F112" s="127"/>
      <c r="G112" s="14"/>
      <c r="H112" s="14"/>
      <c r="I112" s="67"/>
      <c r="J112" s="11">
        <f t="shared" si="19"/>
        <v>0</v>
      </c>
      <c r="K112" s="2"/>
      <c r="L112" s="22"/>
      <c r="M112" s="72"/>
      <c r="N112" s="14">
        <f t="shared" si="20"/>
        <v>0</v>
      </c>
      <c r="O112" s="68" t="str">
        <f t="shared" si="21"/>
        <v xml:space="preserve"> </v>
      </c>
      <c r="P112" s="68" t="str">
        <f t="shared" si="22"/>
        <v xml:space="preserve"> </v>
      </c>
      <c r="Q112" s="71" t="str">
        <f t="shared" si="23"/>
        <v xml:space="preserve"> </v>
      </c>
      <c r="R112" s="68" t="str">
        <f t="shared" si="24"/>
        <v xml:space="preserve"> </v>
      </c>
    </row>
    <row r="113" spans="1:18" x14ac:dyDescent="0.25">
      <c r="A113" s="10" t="str">
        <f>IF(COUNTRY_INFO!A113=0," ",COUNTRY_INFO!A113)</f>
        <v>Angola</v>
      </c>
      <c r="B113" s="10" t="str">
        <f>IF(COUNTRY_INFO!B113=0," ",COUNTRY_INFO!B113)</f>
        <v>LUNDA NORTE</v>
      </c>
      <c r="C113" s="10" t="str">
        <f>IF(COUNTRY_INFO!C113=0," ",COUNTRY_INFO!C113)</f>
        <v>LUBALO</v>
      </c>
      <c r="D113" s="11" t="str">
        <f>IF(AND(COUNTRY_INFO!$T$9:$T$1000="T3 (ALB/MBD)",COUNTRY_INFO!$U$9:$U$1000="T3 (ALB/MBD)"), "T3 (ALB/MBD)", " ")</f>
        <v xml:space="preserve"> </v>
      </c>
      <c r="E113" s="64"/>
      <c r="F113" s="127"/>
      <c r="G113" s="14"/>
      <c r="H113" s="14"/>
      <c r="I113" s="67"/>
      <c r="J113" s="11">
        <f t="shared" si="19"/>
        <v>0</v>
      </c>
      <c r="K113" s="2"/>
      <c r="L113" s="22"/>
      <c r="M113" s="72"/>
      <c r="N113" s="14">
        <f t="shared" si="20"/>
        <v>0</v>
      </c>
      <c r="O113" s="68" t="str">
        <f t="shared" si="21"/>
        <v xml:space="preserve"> </v>
      </c>
      <c r="P113" s="68" t="str">
        <f t="shared" si="22"/>
        <v xml:space="preserve"> </v>
      </c>
      <c r="Q113" s="71" t="str">
        <f t="shared" si="23"/>
        <v xml:space="preserve"> </v>
      </c>
      <c r="R113" s="68" t="str">
        <f t="shared" si="24"/>
        <v xml:space="preserve"> </v>
      </c>
    </row>
    <row r="114" spans="1:18" x14ac:dyDescent="0.25">
      <c r="A114" s="10" t="str">
        <f>IF(COUNTRY_INFO!A114=0," ",COUNTRY_INFO!A114)</f>
        <v>Angola</v>
      </c>
      <c r="B114" s="10" t="str">
        <f>IF(COUNTRY_INFO!B114=0," ",COUNTRY_INFO!B114)</f>
        <v>LUNDA NORTE</v>
      </c>
      <c r="C114" s="10" t="str">
        <f>IF(COUNTRY_INFO!C114=0," ",COUNTRY_INFO!C114)</f>
        <v>LUCAPA</v>
      </c>
      <c r="D114" s="11" t="str">
        <f>IF(AND(COUNTRY_INFO!$T$9:$T$1000="T3 (ALB/MBD)",COUNTRY_INFO!$U$9:$U$1000="T3 (ALB/MBD)"), "T3 (ALB/MBD)", " ")</f>
        <v xml:space="preserve"> </v>
      </c>
      <c r="E114" s="64"/>
      <c r="F114" s="127"/>
      <c r="G114" s="14"/>
      <c r="H114" s="14"/>
      <c r="I114" s="67"/>
      <c r="J114" s="11">
        <f t="shared" si="19"/>
        <v>0</v>
      </c>
      <c r="K114" s="2"/>
      <c r="L114" s="22"/>
      <c r="M114" s="72"/>
      <c r="N114" s="14">
        <f t="shared" si="20"/>
        <v>0</v>
      </c>
      <c r="O114" s="68" t="str">
        <f t="shared" si="21"/>
        <v xml:space="preserve"> </v>
      </c>
      <c r="P114" s="68" t="str">
        <f t="shared" si="22"/>
        <v xml:space="preserve"> </v>
      </c>
      <c r="Q114" s="71" t="str">
        <f t="shared" si="23"/>
        <v xml:space="preserve"> </v>
      </c>
      <c r="R114" s="68" t="str">
        <f t="shared" si="24"/>
        <v xml:space="preserve"> </v>
      </c>
    </row>
    <row r="115" spans="1:18" x14ac:dyDescent="0.25">
      <c r="A115" s="10" t="str">
        <f>IF(COUNTRY_INFO!A115=0," ",COUNTRY_INFO!A115)</f>
        <v>Angola</v>
      </c>
      <c r="B115" s="10" t="str">
        <f>IF(COUNTRY_INFO!B115=0," ",COUNTRY_INFO!B115)</f>
        <v>LUNDA NORTE</v>
      </c>
      <c r="C115" s="10" t="str">
        <f>IF(COUNTRY_INFO!C115=0," ",COUNTRY_INFO!C115)</f>
        <v>XA MUTEBA</v>
      </c>
      <c r="D115" s="11" t="str">
        <f>IF(AND(COUNTRY_INFO!$T$9:$T$1000="T3 (ALB/MBD)",COUNTRY_INFO!$U$9:$U$1000="T3 (ALB/MBD)"), "T3 (ALB/MBD)", " ")</f>
        <v xml:space="preserve"> </v>
      </c>
      <c r="E115" s="64"/>
      <c r="F115" s="127"/>
      <c r="G115" s="14"/>
      <c r="H115" s="14"/>
      <c r="I115" s="67"/>
      <c r="J115" s="11">
        <f t="shared" si="19"/>
        <v>0</v>
      </c>
      <c r="K115" s="2"/>
      <c r="L115" s="22"/>
      <c r="M115" s="72"/>
      <c r="N115" s="14">
        <f t="shared" si="20"/>
        <v>0</v>
      </c>
      <c r="O115" s="68" t="str">
        <f t="shared" si="21"/>
        <v xml:space="preserve"> </v>
      </c>
      <c r="P115" s="68" t="str">
        <f t="shared" si="22"/>
        <v xml:space="preserve"> </v>
      </c>
      <c r="Q115" s="71" t="str">
        <f t="shared" si="23"/>
        <v xml:space="preserve"> </v>
      </c>
      <c r="R115" s="68" t="str">
        <f t="shared" si="24"/>
        <v xml:space="preserve"> </v>
      </c>
    </row>
    <row r="116" spans="1:18" x14ac:dyDescent="0.25">
      <c r="A116" s="10" t="str">
        <f>IF(COUNTRY_INFO!A116=0," ",COUNTRY_INFO!A116)</f>
        <v>Angola</v>
      </c>
      <c r="B116" s="10" t="str">
        <f>IF(COUNTRY_INFO!B116=0," ",COUNTRY_INFO!B116)</f>
        <v>LUNDA SUL</v>
      </c>
      <c r="C116" s="10" t="str">
        <f>IF(COUNTRY_INFO!C116=0," ",COUNTRY_INFO!C116)</f>
        <v>CACOLO</v>
      </c>
      <c r="D116" s="11" t="str">
        <f>IF(AND(COUNTRY_INFO!$T$9:$T$1000="T3 (ALB/MBD)",COUNTRY_INFO!$U$9:$U$1000="T3 (ALB/MBD)"), "T3 (ALB/MBD)", " ")</f>
        <v xml:space="preserve"> </v>
      </c>
      <c r="E116" s="64"/>
      <c r="F116" s="127"/>
      <c r="G116" s="14"/>
      <c r="H116" s="14"/>
      <c r="I116" s="67"/>
      <c r="J116" s="11">
        <f t="shared" si="19"/>
        <v>0</v>
      </c>
      <c r="K116" s="2"/>
      <c r="L116" s="22"/>
      <c r="M116" s="72"/>
      <c r="N116" s="14">
        <f t="shared" si="20"/>
        <v>0</v>
      </c>
      <c r="O116" s="68" t="str">
        <f t="shared" si="21"/>
        <v xml:space="preserve"> </v>
      </c>
      <c r="P116" s="68" t="str">
        <f t="shared" si="22"/>
        <v xml:space="preserve"> </v>
      </c>
      <c r="Q116" s="71" t="str">
        <f t="shared" si="23"/>
        <v xml:space="preserve"> </v>
      </c>
      <c r="R116" s="68" t="str">
        <f t="shared" si="24"/>
        <v xml:space="preserve"> </v>
      </c>
    </row>
    <row r="117" spans="1:18" x14ac:dyDescent="0.25">
      <c r="A117" s="10" t="str">
        <f>IF(COUNTRY_INFO!A117=0," ",COUNTRY_INFO!A117)</f>
        <v>Angola</v>
      </c>
      <c r="B117" s="10" t="str">
        <f>IF(COUNTRY_INFO!B117=0," ",COUNTRY_INFO!B117)</f>
        <v>LUNDA SUL</v>
      </c>
      <c r="C117" s="10" t="str">
        <f>IF(COUNTRY_INFO!C117=0," ",COUNTRY_INFO!C117)</f>
        <v>DALA</v>
      </c>
      <c r="D117" s="11" t="str">
        <f>IF(AND(COUNTRY_INFO!$T$9:$T$1000="T3 (ALB/MBD)",COUNTRY_INFO!$U$9:$U$1000="T3 (ALB/MBD)"), "T3 (ALB/MBD)", " ")</f>
        <v xml:space="preserve"> </v>
      </c>
      <c r="E117" s="64"/>
      <c r="F117" s="127"/>
      <c r="G117" s="14"/>
      <c r="H117" s="14"/>
      <c r="I117" s="67"/>
      <c r="J117" s="11">
        <f t="shared" si="19"/>
        <v>0</v>
      </c>
      <c r="K117" s="2"/>
      <c r="L117" s="22"/>
      <c r="M117" s="72"/>
      <c r="N117" s="14">
        <f t="shared" si="20"/>
        <v>0</v>
      </c>
      <c r="O117" s="68" t="str">
        <f t="shared" si="21"/>
        <v xml:space="preserve"> </v>
      </c>
      <c r="P117" s="68" t="str">
        <f t="shared" si="22"/>
        <v xml:space="preserve"> </v>
      </c>
      <c r="Q117" s="71" t="str">
        <f t="shared" si="23"/>
        <v xml:space="preserve"> </v>
      </c>
      <c r="R117" s="68" t="str">
        <f t="shared" si="24"/>
        <v xml:space="preserve"> </v>
      </c>
    </row>
    <row r="118" spans="1:18" x14ac:dyDescent="0.25">
      <c r="A118" s="10" t="str">
        <f>IF(COUNTRY_INFO!A118=0," ",COUNTRY_INFO!A118)</f>
        <v>Angola</v>
      </c>
      <c r="B118" s="10" t="str">
        <f>IF(COUNTRY_INFO!B118=0," ",COUNTRY_INFO!B118)</f>
        <v>LUNDA SUL</v>
      </c>
      <c r="C118" s="10" t="str">
        <f>IF(COUNTRY_INFO!C118=0," ",COUNTRY_INFO!C118)</f>
        <v>MUCONDA</v>
      </c>
      <c r="D118" s="11" t="str">
        <f>IF(AND(COUNTRY_INFO!$T$9:$T$1000="T3 (ALB/MBD)",COUNTRY_INFO!$U$9:$U$1000="T3 (ALB/MBD)"), "T3 (ALB/MBD)", " ")</f>
        <v xml:space="preserve"> </v>
      </c>
      <c r="E118" s="64"/>
      <c r="F118" s="127"/>
      <c r="G118" s="14"/>
      <c r="H118" s="14"/>
      <c r="I118" s="67"/>
      <c r="J118" s="11">
        <f t="shared" si="19"/>
        <v>0</v>
      </c>
      <c r="K118" s="2"/>
      <c r="L118" s="22"/>
      <c r="M118" s="72"/>
      <c r="N118" s="14">
        <f t="shared" si="20"/>
        <v>0</v>
      </c>
      <c r="O118" s="68" t="str">
        <f t="shared" si="21"/>
        <v xml:space="preserve"> </v>
      </c>
      <c r="P118" s="68" t="str">
        <f t="shared" si="22"/>
        <v xml:space="preserve"> </v>
      </c>
      <c r="Q118" s="71" t="str">
        <f t="shared" si="23"/>
        <v xml:space="preserve"> </v>
      </c>
      <c r="R118" s="68" t="str">
        <f t="shared" si="24"/>
        <v xml:space="preserve"> </v>
      </c>
    </row>
    <row r="119" spans="1:18" x14ac:dyDescent="0.25">
      <c r="A119" s="10" t="str">
        <f>IF(COUNTRY_INFO!A119=0," ",COUNTRY_INFO!A119)</f>
        <v>Angola</v>
      </c>
      <c r="B119" s="10" t="str">
        <f>IF(COUNTRY_INFO!B119=0," ",COUNTRY_INFO!B119)</f>
        <v>LUNDA SUL</v>
      </c>
      <c r="C119" s="10" t="str">
        <f>IF(COUNTRY_INFO!C119=0," ",COUNTRY_INFO!C119)</f>
        <v>SAURIMO</v>
      </c>
      <c r="D119" s="11" t="str">
        <f>IF(AND(COUNTRY_INFO!$T$9:$T$1000="T3 (ALB/MBD)",COUNTRY_INFO!$U$9:$U$1000="T3 (ALB/MBD)"), "T3 (ALB/MBD)", " ")</f>
        <v xml:space="preserve"> </v>
      </c>
      <c r="E119" s="64"/>
      <c r="F119" s="127"/>
      <c r="G119" s="14"/>
      <c r="H119" s="14"/>
      <c r="I119" s="67"/>
      <c r="J119" s="11">
        <f t="shared" si="19"/>
        <v>0</v>
      </c>
      <c r="K119" s="2"/>
      <c r="L119" s="22"/>
      <c r="M119" s="72"/>
      <c r="N119" s="14">
        <f t="shared" si="20"/>
        <v>0</v>
      </c>
      <c r="O119" s="68" t="str">
        <f t="shared" si="21"/>
        <v xml:space="preserve"> </v>
      </c>
      <c r="P119" s="68" t="str">
        <f t="shared" si="22"/>
        <v xml:space="preserve"> </v>
      </c>
      <c r="Q119" s="71" t="str">
        <f t="shared" si="23"/>
        <v xml:space="preserve"> </v>
      </c>
      <c r="R119" s="68" t="str">
        <f t="shared" si="24"/>
        <v xml:space="preserve"> </v>
      </c>
    </row>
    <row r="120" spans="1:18" x14ac:dyDescent="0.25">
      <c r="A120" s="10" t="str">
        <f>IF(COUNTRY_INFO!A120=0," ",COUNTRY_INFO!A120)</f>
        <v>Angola</v>
      </c>
      <c r="B120" s="10" t="str">
        <f>IF(COUNTRY_INFO!B120=0," ",COUNTRY_INFO!B120)</f>
        <v>MALANGE</v>
      </c>
      <c r="C120" s="10" t="str">
        <f>IF(COUNTRY_INFO!C120=0," ",COUNTRY_INFO!C120)</f>
        <v>CACULAMA (Mukari)</v>
      </c>
      <c r="D120" s="11" t="str">
        <f>IF(AND(COUNTRY_INFO!$T$9:$T$1000="T3 (ALB/MBD)",COUNTRY_INFO!$U$9:$U$1000="T3 (ALB/MBD)"), "T3 (ALB/MBD)", " ")</f>
        <v xml:space="preserve"> </v>
      </c>
      <c r="E120" s="64"/>
      <c r="F120" s="127"/>
      <c r="G120" s="14"/>
      <c r="H120" s="14"/>
      <c r="I120" s="67"/>
      <c r="J120" s="11">
        <f t="shared" si="19"/>
        <v>0</v>
      </c>
      <c r="K120" s="2"/>
      <c r="L120" s="22"/>
      <c r="M120" s="72"/>
      <c r="N120" s="14">
        <f t="shared" si="20"/>
        <v>0</v>
      </c>
      <c r="O120" s="68" t="str">
        <f t="shared" si="21"/>
        <v xml:space="preserve"> </v>
      </c>
      <c r="P120" s="68" t="str">
        <f t="shared" si="22"/>
        <v xml:space="preserve"> </v>
      </c>
      <c r="Q120" s="71" t="str">
        <f t="shared" si="23"/>
        <v xml:space="preserve"> </v>
      </c>
      <c r="R120" s="68" t="str">
        <f t="shared" si="24"/>
        <v xml:space="preserve"> </v>
      </c>
    </row>
    <row r="121" spans="1:18" x14ac:dyDescent="0.25">
      <c r="A121" s="10" t="str">
        <f>IF(COUNTRY_INFO!A121=0," ",COUNTRY_INFO!A121)</f>
        <v>Angola</v>
      </c>
      <c r="B121" s="10" t="str">
        <f>IF(COUNTRY_INFO!B121=0," ",COUNTRY_INFO!B121)</f>
        <v>MALANGE</v>
      </c>
      <c r="C121" s="10" t="str">
        <f>IF(COUNTRY_INFO!C121=0," ",COUNTRY_INFO!C121)</f>
        <v>CACUSO</v>
      </c>
      <c r="D121" s="11" t="str">
        <f>IF(AND(COUNTRY_INFO!$T$9:$T$1000="T3 (ALB/MBD)",COUNTRY_INFO!$U$9:$U$1000="T3 (ALB/MBD)"), "T3 (ALB/MBD)", " ")</f>
        <v xml:space="preserve"> </v>
      </c>
      <c r="E121" s="64"/>
      <c r="F121" s="127"/>
      <c r="G121" s="14"/>
      <c r="H121" s="14"/>
      <c r="I121" s="67"/>
      <c r="J121" s="11">
        <f t="shared" si="19"/>
        <v>0</v>
      </c>
      <c r="K121" s="2"/>
      <c r="L121" s="22"/>
      <c r="M121" s="72"/>
      <c r="N121" s="14">
        <f t="shared" si="20"/>
        <v>0</v>
      </c>
      <c r="O121" s="68" t="str">
        <f t="shared" si="21"/>
        <v xml:space="preserve"> </v>
      </c>
      <c r="P121" s="68" t="str">
        <f t="shared" si="22"/>
        <v xml:space="preserve"> </v>
      </c>
      <c r="Q121" s="71" t="str">
        <f t="shared" si="23"/>
        <v xml:space="preserve"> </v>
      </c>
      <c r="R121" s="68" t="str">
        <f t="shared" si="24"/>
        <v xml:space="preserve"> </v>
      </c>
    </row>
    <row r="122" spans="1:18" x14ac:dyDescent="0.25">
      <c r="A122" s="10" t="str">
        <f>IF(COUNTRY_INFO!A122=0," ",COUNTRY_INFO!A122)</f>
        <v>Angola</v>
      </c>
      <c r="B122" s="10" t="str">
        <f>IF(COUNTRY_INFO!B122=0," ",COUNTRY_INFO!B122)</f>
        <v>MALANGE</v>
      </c>
      <c r="C122" s="10" t="str">
        <f>IF(COUNTRY_INFO!C122=0," ",COUNTRY_INFO!C122)</f>
        <v>CAMBUNDI CATEMBO</v>
      </c>
      <c r="D122" s="11" t="str">
        <f>IF(AND(COUNTRY_INFO!$T$9:$T$1000="T3 (ALB/MBD)",COUNTRY_INFO!$U$9:$U$1000="T3 (ALB/MBD)"), "T3 (ALB/MBD)", " ")</f>
        <v xml:space="preserve"> </v>
      </c>
      <c r="E122" s="64"/>
      <c r="F122" s="127"/>
      <c r="G122" s="14"/>
      <c r="H122" s="14"/>
      <c r="I122" s="67"/>
      <c r="J122" s="11">
        <f t="shared" si="19"/>
        <v>0</v>
      </c>
      <c r="K122" s="2"/>
      <c r="L122" s="22"/>
      <c r="M122" s="72"/>
      <c r="N122" s="14">
        <f t="shared" si="20"/>
        <v>0</v>
      </c>
      <c r="O122" s="68" t="str">
        <f t="shared" si="21"/>
        <v xml:space="preserve"> </v>
      </c>
      <c r="P122" s="68" t="str">
        <f t="shared" si="22"/>
        <v xml:space="preserve"> </v>
      </c>
      <c r="Q122" s="71" t="str">
        <f t="shared" si="23"/>
        <v xml:space="preserve"> </v>
      </c>
      <c r="R122" s="68" t="str">
        <f t="shared" si="24"/>
        <v xml:space="preserve"> </v>
      </c>
    </row>
    <row r="123" spans="1:18" x14ac:dyDescent="0.25">
      <c r="A123" s="10" t="str">
        <f>IF(COUNTRY_INFO!A123=0," ",COUNTRY_INFO!A123)</f>
        <v>Angola</v>
      </c>
      <c r="B123" s="10" t="str">
        <f>IF(COUNTRY_INFO!B123=0," ",COUNTRY_INFO!B123)</f>
        <v>MALANGE</v>
      </c>
      <c r="C123" s="10" t="str">
        <f>IF(COUNTRY_INFO!C123=0," ",COUNTRY_INFO!C123)</f>
        <v>CANGANDALA</v>
      </c>
      <c r="D123" s="11" t="str">
        <f>IF(AND(COUNTRY_INFO!$T$9:$T$1000="T3 (ALB/MBD)",COUNTRY_INFO!$U$9:$U$1000="T3 (ALB/MBD)"), "T3 (ALB/MBD)", " ")</f>
        <v xml:space="preserve"> </v>
      </c>
      <c r="E123" s="64"/>
      <c r="F123" s="127"/>
      <c r="G123" s="14"/>
      <c r="H123" s="14"/>
      <c r="I123" s="67"/>
      <c r="J123" s="11">
        <f t="shared" si="19"/>
        <v>0</v>
      </c>
      <c r="K123" s="2"/>
      <c r="L123" s="22"/>
      <c r="M123" s="72"/>
      <c r="N123" s="14">
        <f t="shared" si="20"/>
        <v>0</v>
      </c>
      <c r="O123" s="68" t="str">
        <f t="shared" si="21"/>
        <v xml:space="preserve"> </v>
      </c>
      <c r="P123" s="68" t="str">
        <f t="shared" si="22"/>
        <v xml:space="preserve"> </v>
      </c>
      <c r="Q123" s="71" t="str">
        <f t="shared" si="23"/>
        <v xml:space="preserve"> </v>
      </c>
      <c r="R123" s="68" t="str">
        <f t="shared" si="24"/>
        <v xml:space="preserve"> </v>
      </c>
    </row>
    <row r="124" spans="1:18" x14ac:dyDescent="0.25">
      <c r="A124" s="10" t="str">
        <f>IF(COUNTRY_INFO!A124=0," ",COUNTRY_INFO!A124)</f>
        <v>Angola</v>
      </c>
      <c r="B124" s="10" t="str">
        <f>IF(COUNTRY_INFO!B124=0," ",COUNTRY_INFO!B124)</f>
        <v>MALANGE</v>
      </c>
      <c r="C124" s="10" t="str">
        <f>IF(COUNTRY_INFO!C124=0," ",COUNTRY_INFO!C124)</f>
        <v>KAHOMBO</v>
      </c>
      <c r="D124" s="11" t="str">
        <f>IF(AND(COUNTRY_INFO!$T$9:$T$1000="T3 (ALB/MBD)",COUNTRY_INFO!$U$9:$U$1000="T3 (ALB/MBD)"), "T3 (ALB/MBD)", " ")</f>
        <v xml:space="preserve"> </v>
      </c>
      <c r="E124" s="64"/>
      <c r="F124" s="127"/>
      <c r="G124" s="14"/>
      <c r="H124" s="14"/>
      <c r="I124" s="67"/>
      <c r="J124" s="11">
        <f t="shared" si="19"/>
        <v>0</v>
      </c>
      <c r="K124" s="2"/>
      <c r="L124" s="22"/>
      <c r="M124" s="72"/>
      <c r="N124" s="14">
        <f t="shared" si="20"/>
        <v>0</v>
      </c>
      <c r="O124" s="68" t="str">
        <f t="shared" si="21"/>
        <v xml:space="preserve"> </v>
      </c>
      <c r="P124" s="68" t="str">
        <f t="shared" si="22"/>
        <v xml:space="preserve"> </v>
      </c>
      <c r="Q124" s="71" t="str">
        <f t="shared" si="23"/>
        <v xml:space="preserve"> </v>
      </c>
      <c r="R124" s="68" t="str">
        <f t="shared" si="24"/>
        <v xml:space="preserve"> </v>
      </c>
    </row>
    <row r="125" spans="1:18" x14ac:dyDescent="0.25">
      <c r="A125" s="10" t="str">
        <f>IF(COUNTRY_INFO!A125=0," ",COUNTRY_INFO!A125)</f>
        <v>Angola</v>
      </c>
      <c r="B125" s="10" t="str">
        <f>IF(COUNTRY_INFO!B125=0," ",COUNTRY_INFO!B125)</f>
        <v>MALANGE</v>
      </c>
      <c r="C125" s="10" t="str">
        <f>IF(COUNTRY_INFO!C125=0," ",COUNTRY_INFO!C125)</f>
        <v>KALANDULA</v>
      </c>
      <c r="D125" s="11" t="str">
        <f>IF(AND(COUNTRY_INFO!$T$9:$T$1000="T3 (ALB/MBD)",COUNTRY_INFO!$U$9:$U$1000="T3 (ALB/MBD)"), "T3 (ALB/MBD)", " ")</f>
        <v xml:space="preserve"> </v>
      </c>
      <c r="E125" s="64"/>
      <c r="F125" s="127"/>
      <c r="G125" s="14"/>
      <c r="H125" s="14"/>
      <c r="I125" s="67"/>
      <c r="J125" s="11">
        <f t="shared" si="19"/>
        <v>0</v>
      </c>
      <c r="K125" s="2"/>
      <c r="L125" s="22"/>
      <c r="M125" s="72"/>
      <c r="N125" s="14">
        <f t="shared" si="20"/>
        <v>0</v>
      </c>
      <c r="O125" s="68" t="str">
        <f t="shared" si="21"/>
        <v xml:space="preserve"> </v>
      </c>
      <c r="P125" s="68" t="str">
        <f t="shared" si="22"/>
        <v xml:space="preserve"> </v>
      </c>
      <c r="Q125" s="71" t="str">
        <f t="shared" si="23"/>
        <v xml:space="preserve"> </v>
      </c>
      <c r="R125" s="68" t="str">
        <f t="shared" si="24"/>
        <v xml:space="preserve"> </v>
      </c>
    </row>
    <row r="126" spans="1:18" x14ac:dyDescent="0.25">
      <c r="A126" s="10" t="str">
        <f>IF(COUNTRY_INFO!A126=0," ",COUNTRY_INFO!A126)</f>
        <v>Angola</v>
      </c>
      <c r="B126" s="10" t="str">
        <f>IF(COUNTRY_INFO!B126=0," ",COUNTRY_INFO!B126)</f>
        <v>MALANGE</v>
      </c>
      <c r="C126" s="10" t="str">
        <f>IF(COUNTRY_INFO!C126=0," ",COUNTRY_INFO!C126)</f>
        <v>KIWABA NZOGI</v>
      </c>
      <c r="D126" s="11" t="str">
        <f>IF(AND(COUNTRY_INFO!$T$9:$T$1000="T3 (ALB/MBD)",COUNTRY_INFO!$U$9:$U$1000="T3 (ALB/MBD)"), "T3 (ALB/MBD)", " ")</f>
        <v xml:space="preserve"> </v>
      </c>
      <c r="E126" s="64"/>
      <c r="F126" s="127"/>
      <c r="G126" s="14"/>
      <c r="H126" s="14"/>
      <c r="I126" s="67"/>
      <c r="J126" s="11">
        <f t="shared" si="19"/>
        <v>0</v>
      </c>
      <c r="K126" s="2"/>
      <c r="L126" s="22"/>
      <c r="M126" s="72"/>
      <c r="N126" s="14">
        <f t="shared" si="20"/>
        <v>0</v>
      </c>
      <c r="O126" s="68" t="str">
        <f t="shared" si="21"/>
        <v xml:space="preserve"> </v>
      </c>
      <c r="P126" s="68" t="str">
        <f t="shared" si="22"/>
        <v xml:space="preserve"> </v>
      </c>
      <c r="Q126" s="71" t="str">
        <f t="shared" si="23"/>
        <v xml:space="preserve"> </v>
      </c>
      <c r="R126" s="68" t="str">
        <f t="shared" si="24"/>
        <v xml:space="preserve"> </v>
      </c>
    </row>
    <row r="127" spans="1:18" x14ac:dyDescent="0.25">
      <c r="A127" s="10" t="str">
        <f>IF(COUNTRY_INFO!A127=0," ",COUNTRY_INFO!A127)</f>
        <v>Angola</v>
      </c>
      <c r="B127" s="10" t="str">
        <f>IF(COUNTRY_INFO!B127=0," ",COUNTRY_INFO!B127)</f>
        <v>MALANGE</v>
      </c>
      <c r="C127" s="10" t="str">
        <f>IF(COUNTRY_INFO!C127=0," ",COUNTRY_INFO!C127)</f>
        <v>KUNDA DIA BASE</v>
      </c>
      <c r="D127" s="11" t="str">
        <f>IF(AND(COUNTRY_INFO!$T$9:$T$1000="T3 (ALB/MBD)",COUNTRY_INFO!$U$9:$U$1000="T3 (ALB/MBD)"), "T3 (ALB/MBD)", " ")</f>
        <v xml:space="preserve"> </v>
      </c>
      <c r="E127" s="64"/>
      <c r="F127" s="127"/>
      <c r="G127" s="14"/>
      <c r="H127" s="14"/>
      <c r="I127" s="67"/>
      <c r="J127" s="11">
        <f t="shared" si="19"/>
        <v>0</v>
      </c>
      <c r="K127" s="2"/>
      <c r="L127" s="22"/>
      <c r="M127" s="72"/>
      <c r="N127" s="14">
        <f t="shared" si="20"/>
        <v>0</v>
      </c>
      <c r="O127" s="68" t="str">
        <f t="shared" si="21"/>
        <v xml:space="preserve"> </v>
      </c>
      <c r="P127" s="68" t="str">
        <f t="shared" si="22"/>
        <v xml:space="preserve"> </v>
      </c>
      <c r="Q127" s="71" t="str">
        <f t="shared" si="23"/>
        <v xml:space="preserve"> </v>
      </c>
      <c r="R127" s="68" t="str">
        <f t="shared" si="24"/>
        <v xml:space="preserve"> </v>
      </c>
    </row>
    <row r="128" spans="1:18" x14ac:dyDescent="0.25">
      <c r="A128" s="10" t="str">
        <f>IF(COUNTRY_INFO!A128=0," ",COUNTRY_INFO!A128)</f>
        <v>Angola</v>
      </c>
      <c r="B128" s="10" t="str">
        <f>IF(COUNTRY_INFO!B128=0," ",COUNTRY_INFO!B128)</f>
        <v>MALANGE</v>
      </c>
      <c r="C128" s="10" t="str">
        <f>IF(COUNTRY_INFO!C128=0," ",COUNTRY_INFO!C128)</f>
        <v>LUQUEMBO</v>
      </c>
      <c r="D128" s="11" t="str">
        <f>IF(AND(COUNTRY_INFO!$T$9:$T$1000="T3 (ALB/MBD)",COUNTRY_INFO!$U$9:$U$1000="T3 (ALB/MBD)"), "T3 (ALB/MBD)", " ")</f>
        <v xml:space="preserve"> </v>
      </c>
      <c r="E128" s="64"/>
      <c r="F128" s="127"/>
      <c r="G128" s="14"/>
      <c r="H128" s="14"/>
      <c r="I128" s="67"/>
      <c r="J128" s="11">
        <f t="shared" si="19"/>
        <v>0</v>
      </c>
      <c r="K128" s="2"/>
      <c r="L128" s="22"/>
      <c r="M128" s="72"/>
      <c r="N128" s="14">
        <f t="shared" si="20"/>
        <v>0</v>
      </c>
      <c r="O128" s="68" t="str">
        <f t="shared" si="21"/>
        <v xml:space="preserve"> </v>
      </c>
      <c r="P128" s="68" t="str">
        <f t="shared" si="22"/>
        <v xml:space="preserve"> </v>
      </c>
      <c r="Q128" s="71" t="str">
        <f t="shared" si="23"/>
        <v xml:space="preserve"> </v>
      </c>
      <c r="R128" s="68" t="str">
        <f t="shared" si="24"/>
        <v xml:space="preserve"> </v>
      </c>
    </row>
    <row r="129" spans="1:18" x14ac:dyDescent="0.25">
      <c r="A129" s="10" t="str">
        <f>IF(COUNTRY_INFO!A129=0," ",COUNTRY_INFO!A129)</f>
        <v>Angola</v>
      </c>
      <c r="B129" s="10" t="str">
        <f>IF(COUNTRY_INFO!B129=0," ",COUNTRY_INFO!B129)</f>
        <v>MALANGE</v>
      </c>
      <c r="C129" s="10" t="str">
        <f>IF(COUNTRY_INFO!C129=0," ",COUNTRY_INFO!C129)</f>
        <v>MALANGE</v>
      </c>
      <c r="D129" s="11" t="str">
        <f>IF(AND(COUNTRY_INFO!$T$9:$T$1000="T3 (ALB/MBD)",COUNTRY_INFO!$U$9:$U$1000="T3 (ALB/MBD)"), "T3 (ALB/MBD)", " ")</f>
        <v xml:space="preserve"> </v>
      </c>
      <c r="E129" s="64"/>
      <c r="F129" s="127"/>
      <c r="G129" s="14"/>
      <c r="H129" s="14"/>
      <c r="I129" s="67"/>
      <c r="J129" s="11">
        <f t="shared" si="19"/>
        <v>0</v>
      </c>
      <c r="K129" s="2"/>
      <c r="L129" s="22"/>
      <c r="M129" s="72"/>
      <c r="N129" s="14">
        <f t="shared" si="20"/>
        <v>0</v>
      </c>
      <c r="O129" s="68" t="str">
        <f t="shared" si="21"/>
        <v xml:space="preserve"> </v>
      </c>
      <c r="P129" s="68" t="str">
        <f t="shared" si="22"/>
        <v xml:space="preserve"> </v>
      </c>
      <c r="Q129" s="71" t="str">
        <f t="shared" si="23"/>
        <v xml:space="preserve"> </v>
      </c>
      <c r="R129" s="68" t="str">
        <f t="shared" si="24"/>
        <v xml:space="preserve"> </v>
      </c>
    </row>
    <row r="130" spans="1:18" x14ac:dyDescent="0.25">
      <c r="A130" s="10" t="str">
        <f>IF(COUNTRY_INFO!A130=0," ",COUNTRY_INFO!A130)</f>
        <v>Angola</v>
      </c>
      <c r="B130" s="10" t="str">
        <f>IF(COUNTRY_INFO!B130=0," ",COUNTRY_INFO!B130)</f>
        <v>MALANGE</v>
      </c>
      <c r="C130" s="10" t="str">
        <f>IF(COUNTRY_INFO!C130=0," ",COUNTRY_INFO!C130)</f>
        <v>MARIMBA</v>
      </c>
      <c r="D130" s="11" t="str">
        <f>IF(AND(COUNTRY_INFO!$T$9:$T$1000="T3 (ALB/MBD)",COUNTRY_INFO!$U$9:$U$1000="T3 (ALB/MBD)"), "T3 (ALB/MBD)", " ")</f>
        <v xml:space="preserve"> </v>
      </c>
      <c r="E130" s="64"/>
      <c r="F130" s="127"/>
      <c r="G130" s="14"/>
      <c r="H130" s="14"/>
      <c r="I130" s="67"/>
      <c r="J130" s="11">
        <f t="shared" si="19"/>
        <v>0</v>
      </c>
      <c r="K130" s="2"/>
      <c r="L130" s="22"/>
      <c r="M130" s="72"/>
      <c r="N130" s="14">
        <f t="shared" si="20"/>
        <v>0</v>
      </c>
      <c r="O130" s="68" t="str">
        <f t="shared" si="21"/>
        <v xml:space="preserve"> </v>
      </c>
      <c r="P130" s="68" t="str">
        <f t="shared" si="22"/>
        <v xml:space="preserve"> </v>
      </c>
      <c r="Q130" s="71" t="str">
        <f t="shared" si="23"/>
        <v xml:space="preserve"> </v>
      </c>
      <c r="R130" s="68" t="str">
        <f t="shared" si="24"/>
        <v xml:space="preserve"> </v>
      </c>
    </row>
    <row r="131" spans="1:18" x14ac:dyDescent="0.25">
      <c r="A131" s="10" t="str">
        <f>IF(COUNTRY_INFO!A131=0," ",COUNTRY_INFO!A131)</f>
        <v>Angola</v>
      </c>
      <c r="B131" s="10" t="str">
        <f>IF(COUNTRY_INFO!B131=0," ",COUNTRY_INFO!B131)</f>
        <v>MALANGE</v>
      </c>
      <c r="C131" s="10" t="str">
        <f>IF(COUNTRY_INFO!C131=0," ",COUNTRY_INFO!C131)</f>
        <v>MASSANGO</v>
      </c>
      <c r="D131" s="11" t="str">
        <f>IF(AND(COUNTRY_INFO!$T$9:$T$1000="T3 (ALB/MBD)",COUNTRY_INFO!$U$9:$U$1000="T3 (ALB/MBD)"), "T3 (ALB/MBD)", " ")</f>
        <v xml:space="preserve"> </v>
      </c>
      <c r="E131" s="64"/>
      <c r="F131" s="127"/>
      <c r="G131" s="14"/>
      <c r="H131" s="14"/>
      <c r="I131" s="67"/>
      <c r="J131" s="11">
        <f t="shared" si="19"/>
        <v>0</v>
      </c>
      <c r="K131" s="2"/>
      <c r="L131" s="22"/>
      <c r="M131" s="72"/>
      <c r="N131" s="14">
        <f t="shared" si="20"/>
        <v>0</v>
      </c>
      <c r="O131" s="68" t="str">
        <f t="shared" si="21"/>
        <v xml:space="preserve"> </v>
      </c>
      <c r="P131" s="68" t="str">
        <f t="shared" si="22"/>
        <v xml:space="preserve"> </v>
      </c>
      <c r="Q131" s="71" t="str">
        <f t="shared" si="23"/>
        <v xml:space="preserve"> </v>
      </c>
      <c r="R131" s="68" t="str">
        <f t="shared" si="24"/>
        <v xml:space="preserve"> </v>
      </c>
    </row>
    <row r="132" spans="1:18" x14ac:dyDescent="0.25">
      <c r="A132" s="10" t="str">
        <f>IF(COUNTRY_INFO!A132=0," ",COUNTRY_INFO!A132)</f>
        <v>Angola</v>
      </c>
      <c r="B132" s="10" t="str">
        <f>IF(COUNTRY_INFO!B132=0," ",COUNTRY_INFO!B132)</f>
        <v>MALANGE</v>
      </c>
      <c r="C132" s="10" t="str">
        <f>IF(COUNTRY_INFO!C132=0," ",COUNTRY_INFO!C132)</f>
        <v>QUELA</v>
      </c>
      <c r="D132" s="11" t="str">
        <f>IF(AND(COUNTRY_INFO!$T$9:$T$1000="T3 (ALB/MBD)",COUNTRY_INFO!$U$9:$U$1000="T3 (ALB/MBD)"), "T3 (ALB/MBD)", " ")</f>
        <v xml:space="preserve"> </v>
      </c>
      <c r="E132" s="64"/>
      <c r="F132" s="127"/>
      <c r="G132" s="14"/>
      <c r="H132" s="14"/>
      <c r="I132" s="67"/>
      <c r="J132" s="11">
        <f t="shared" si="19"/>
        <v>0</v>
      </c>
      <c r="K132" s="2"/>
      <c r="L132" s="22"/>
      <c r="M132" s="72"/>
      <c r="N132" s="14">
        <f t="shared" si="20"/>
        <v>0</v>
      </c>
      <c r="O132" s="68" t="str">
        <f t="shared" si="21"/>
        <v xml:space="preserve"> </v>
      </c>
      <c r="P132" s="68" t="str">
        <f t="shared" si="22"/>
        <v xml:space="preserve"> </v>
      </c>
      <c r="Q132" s="71" t="str">
        <f t="shared" si="23"/>
        <v xml:space="preserve"> </v>
      </c>
      <c r="R132" s="68" t="str">
        <f t="shared" si="24"/>
        <v xml:space="preserve"> </v>
      </c>
    </row>
    <row r="133" spans="1:18" x14ac:dyDescent="0.25">
      <c r="A133" s="10" t="str">
        <f>IF(COUNTRY_INFO!A133=0," ",COUNTRY_INFO!A133)</f>
        <v>Angola</v>
      </c>
      <c r="B133" s="10" t="str">
        <f>IF(COUNTRY_INFO!B133=0," ",COUNTRY_INFO!B133)</f>
        <v>MALANGE</v>
      </c>
      <c r="C133" s="10" t="str">
        <f>IF(COUNTRY_INFO!C133=0," ",COUNTRY_INFO!C133)</f>
        <v>QUIRIMA</v>
      </c>
      <c r="D133" s="11" t="str">
        <f>IF(AND(COUNTRY_INFO!$T$9:$T$1000="T3 (ALB/MBD)",COUNTRY_INFO!$U$9:$U$1000="T3 (ALB/MBD)"), "T3 (ALB/MBD)", " ")</f>
        <v xml:space="preserve"> </v>
      </c>
      <c r="E133" s="64"/>
      <c r="F133" s="127"/>
      <c r="G133" s="14"/>
      <c r="H133" s="14"/>
      <c r="I133" s="67"/>
      <c r="J133" s="11">
        <f t="shared" si="19"/>
        <v>0</v>
      </c>
      <c r="K133" s="2"/>
      <c r="L133" s="22"/>
      <c r="M133" s="72"/>
      <c r="N133" s="14">
        <f t="shared" si="20"/>
        <v>0</v>
      </c>
      <c r="O133" s="68" t="str">
        <f t="shared" si="21"/>
        <v xml:space="preserve"> </v>
      </c>
      <c r="P133" s="68" t="str">
        <f t="shared" si="22"/>
        <v xml:space="preserve"> </v>
      </c>
      <c r="Q133" s="71" t="str">
        <f t="shared" si="23"/>
        <v xml:space="preserve"> </v>
      </c>
      <c r="R133" s="68" t="str">
        <f t="shared" si="24"/>
        <v xml:space="preserve"> </v>
      </c>
    </row>
    <row r="134" spans="1:18" x14ac:dyDescent="0.25">
      <c r="A134" s="10" t="str">
        <f>IF(COUNTRY_INFO!A134=0," ",COUNTRY_INFO!A134)</f>
        <v>Angola</v>
      </c>
      <c r="B134" s="10" t="str">
        <f>IF(COUNTRY_INFO!B134=0," ",COUNTRY_INFO!B134)</f>
        <v>MOXICO</v>
      </c>
      <c r="C134" s="10" t="str">
        <f>IF(COUNTRY_INFO!C134=0," ",COUNTRY_INFO!C134)</f>
        <v>ALTO ZAMBEZE</v>
      </c>
      <c r="D134" s="11" t="str">
        <f>IF(AND(COUNTRY_INFO!$T$9:$T$1000="T3 (ALB/MBD)",COUNTRY_INFO!$U$9:$U$1000="T3 (ALB/MBD)"), "T3 (ALB/MBD)", " ")</f>
        <v xml:space="preserve"> </v>
      </c>
      <c r="E134" s="64"/>
      <c r="F134" s="127"/>
      <c r="G134" s="14"/>
      <c r="H134" s="14"/>
      <c r="I134" s="67"/>
      <c r="J134" s="11">
        <f t="shared" si="19"/>
        <v>0</v>
      </c>
      <c r="K134" s="2"/>
      <c r="L134" s="22"/>
      <c r="M134" s="72"/>
      <c r="N134" s="14">
        <f t="shared" si="20"/>
        <v>0</v>
      </c>
      <c r="O134" s="68" t="str">
        <f t="shared" si="21"/>
        <v xml:space="preserve"> </v>
      </c>
      <c r="P134" s="68" t="str">
        <f t="shared" si="22"/>
        <v xml:space="preserve"> </v>
      </c>
      <c r="Q134" s="71" t="str">
        <f t="shared" si="23"/>
        <v xml:space="preserve"> </v>
      </c>
      <c r="R134" s="68" t="str">
        <f t="shared" si="24"/>
        <v xml:space="preserve"> </v>
      </c>
    </row>
    <row r="135" spans="1:18" x14ac:dyDescent="0.25">
      <c r="A135" s="10" t="str">
        <f>IF(COUNTRY_INFO!A135=0," ",COUNTRY_INFO!A135)</f>
        <v>Angola</v>
      </c>
      <c r="B135" s="10" t="str">
        <f>IF(COUNTRY_INFO!B135=0," ",COUNTRY_INFO!B135)</f>
        <v>MOXICO</v>
      </c>
      <c r="C135" s="10" t="str">
        <f>IF(COUNTRY_INFO!C135=0," ",COUNTRY_INFO!C135)</f>
        <v>CAMANONGUE</v>
      </c>
      <c r="D135" s="11" t="str">
        <f>IF(AND(COUNTRY_INFO!$T$9:$T$1000="T3 (ALB/MBD)",COUNTRY_INFO!$U$9:$U$1000="T3 (ALB/MBD)"), "T3 (ALB/MBD)", " ")</f>
        <v xml:space="preserve"> </v>
      </c>
      <c r="E135" s="64"/>
      <c r="F135" s="127"/>
      <c r="G135" s="14"/>
      <c r="H135" s="14"/>
      <c r="I135" s="67"/>
      <c r="J135" s="11">
        <f t="shared" si="19"/>
        <v>0</v>
      </c>
      <c r="K135" s="2"/>
      <c r="L135" s="22"/>
      <c r="M135" s="72"/>
      <c r="N135" s="14">
        <f t="shared" si="20"/>
        <v>0</v>
      </c>
      <c r="O135" s="68" t="str">
        <f t="shared" si="21"/>
        <v xml:space="preserve"> </v>
      </c>
      <c r="P135" s="68" t="str">
        <f t="shared" si="22"/>
        <v xml:space="preserve"> </v>
      </c>
      <c r="Q135" s="71" t="str">
        <f t="shared" si="23"/>
        <v xml:space="preserve"> </v>
      </c>
      <c r="R135" s="68" t="str">
        <f t="shared" si="24"/>
        <v xml:space="preserve"> </v>
      </c>
    </row>
    <row r="136" spans="1:18" x14ac:dyDescent="0.25">
      <c r="A136" s="10" t="str">
        <f>IF(COUNTRY_INFO!A136=0," ",COUNTRY_INFO!A136)</f>
        <v>Angola</v>
      </c>
      <c r="B136" s="10" t="str">
        <f>IF(COUNTRY_INFO!B136=0," ",COUNTRY_INFO!B136)</f>
        <v>MOXICO</v>
      </c>
      <c r="C136" s="10" t="str">
        <f>IF(COUNTRY_INFO!C136=0," ",COUNTRY_INFO!C136)</f>
        <v>LEUA</v>
      </c>
      <c r="D136" s="11" t="str">
        <f>IF(AND(COUNTRY_INFO!$T$9:$T$1000="T3 (ALB/MBD)",COUNTRY_INFO!$U$9:$U$1000="T3 (ALB/MBD)"), "T3 (ALB/MBD)", " ")</f>
        <v xml:space="preserve"> </v>
      </c>
      <c r="E136" s="64"/>
      <c r="F136" s="127"/>
      <c r="G136" s="14"/>
      <c r="H136" s="14"/>
      <c r="I136" s="67"/>
      <c r="J136" s="11">
        <f t="shared" si="19"/>
        <v>0</v>
      </c>
      <c r="K136" s="2"/>
      <c r="L136" s="22"/>
      <c r="M136" s="72"/>
      <c r="N136" s="14">
        <f t="shared" si="20"/>
        <v>0</v>
      </c>
      <c r="O136" s="68" t="str">
        <f t="shared" si="21"/>
        <v xml:space="preserve"> </v>
      </c>
      <c r="P136" s="68" t="str">
        <f t="shared" si="22"/>
        <v xml:space="preserve"> </v>
      </c>
      <c r="Q136" s="71" t="str">
        <f t="shared" si="23"/>
        <v xml:space="preserve"> </v>
      </c>
      <c r="R136" s="68" t="str">
        <f t="shared" si="24"/>
        <v xml:space="preserve"> </v>
      </c>
    </row>
    <row r="137" spans="1:18" x14ac:dyDescent="0.25">
      <c r="A137" s="10" t="str">
        <f>IF(COUNTRY_INFO!A137=0," ",COUNTRY_INFO!A137)</f>
        <v>Angola</v>
      </c>
      <c r="B137" s="10" t="str">
        <f>IF(COUNTRY_INFO!B137=0," ",COUNTRY_INFO!B137)</f>
        <v>MOXICO</v>
      </c>
      <c r="C137" s="10" t="str">
        <f>IF(COUNTRY_INFO!C137=0," ",COUNTRY_INFO!C137)</f>
        <v>LUACANO</v>
      </c>
      <c r="D137" s="11" t="str">
        <f>IF(AND(COUNTRY_INFO!$T$9:$T$1000="T3 (ALB/MBD)",COUNTRY_INFO!$U$9:$U$1000="T3 (ALB/MBD)"), "T3 (ALB/MBD)", " ")</f>
        <v xml:space="preserve"> </v>
      </c>
      <c r="E137" s="64"/>
      <c r="F137" s="127"/>
      <c r="G137" s="14"/>
      <c r="H137" s="14"/>
      <c r="I137" s="67"/>
      <c r="J137" s="11">
        <f t="shared" ref="J137:J168" si="25">SUM(G137:I137)</f>
        <v>0</v>
      </c>
      <c r="K137" s="2"/>
      <c r="L137" s="22"/>
      <c r="M137" s="72"/>
      <c r="N137" s="14">
        <f t="shared" ref="N137:N168" si="26">SUM(K137:M137)</f>
        <v>0</v>
      </c>
      <c r="O137" s="68" t="str">
        <f t="shared" ref="O137:O169" si="27">IF(G137&lt;&gt;0, IF(K137/G137*100=0, "-", K137/G137*100), " ")</f>
        <v xml:space="preserve"> </v>
      </c>
      <c r="P137" s="68" t="str">
        <f t="shared" ref="P137:P169" si="28">IF(H137&lt;&gt;0, IF(L137/H137*100=0, "-", L137/H137*100), " ")</f>
        <v xml:space="preserve"> </v>
      </c>
      <c r="Q137" s="71" t="str">
        <f t="shared" ref="Q137:Q169" si="29">IF(I137&lt;&gt;0, IF(M137/I137*100=0, "-", M137/I137*100), " ")</f>
        <v xml:space="preserve"> </v>
      </c>
      <c r="R137" s="68" t="str">
        <f t="shared" ref="R137:R169" si="30">IF(J137&lt;&gt;0, IF(N137/J137*100=0, "-", N137/J137*100), " ")</f>
        <v xml:space="preserve"> </v>
      </c>
    </row>
    <row r="138" spans="1:18" x14ac:dyDescent="0.25">
      <c r="A138" s="10" t="str">
        <f>IF(COUNTRY_INFO!A138=0," ",COUNTRY_INFO!A138)</f>
        <v>Angola</v>
      </c>
      <c r="B138" s="10" t="str">
        <f>IF(COUNTRY_INFO!B138=0," ",COUNTRY_INFO!B138)</f>
        <v>MOXICO</v>
      </c>
      <c r="C138" s="10" t="str">
        <f>IF(COUNTRY_INFO!C138=0," ",COUNTRY_INFO!C138)</f>
        <v>LUAU</v>
      </c>
      <c r="D138" s="11" t="str">
        <f>IF(AND(COUNTRY_INFO!$T$9:$T$1000="T3 (ALB/MBD)",COUNTRY_INFO!$U$9:$U$1000="T3 (ALB/MBD)"), "T3 (ALB/MBD)", " ")</f>
        <v xml:space="preserve"> </v>
      </c>
      <c r="E138" s="64"/>
      <c r="F138" s="127"/>
      <c r="G138" s="14"/>
      <c r="H138" s="14"/>
      <c r="I138" s="67"/>
      <c r="J138" s="11">
        <f t="shared" si="25"/>
        <v>0</v>
      </c>
      <c r="K138" s="2"/>
      <c r="L138" s="22"/>
      <c r="M138" s="72"/>
      <c r="N138" s="14">
        <f t="shared" si="26"/>
        <v>0</v>
      </c>
      <c r="O138" s="68" t="str">
        <f t="shared" si="27"/>
        <v xml:space="preserve"> </v>
      </c>
      <c r="P138" s="68" t="str">
        <f t="shared" si="28"/>
        <v xml:space="preserve"> </v>
      </c>
      <c r="Q138" s="71" t="str">
        <f t="shared" si="29"/>
        <v xml:space="preserve"> </v>
      </c>
      <c r="R138" s="68" t="str">
        <f t="shared" si="30"/>
        <v xml:space="preserve"> </v>
      </c>
    </row>
    <row r="139" spans="1:18" x14ac:dyDescent="0.25">
      <c r="A139" s="10" t="str">
        <f>IF(COUNTRY_INFO!A139=0," ",COUNTRY_INFO!A139)</f>
        <v>Angola</v>
      </c>
      <c r="B139" s="10" t="str">
        <f>IF(COUNTRY_INFO!B139=0," ",COUNTRY_INFO!B139)</f>
        <v>MOXICO</v>
      </c>
      <c r="C139" s="10" t="str">
        <f>IF(COUNTRY_INFO!C139=0," ",COUNTRY_INFO!C139)</f>
        <v>LUCHAZES</v>
      </c>
      <c r="D139" s="11" t="str">
        <f>IF(AND(COUNTRY_INFO!$T$9:$T$1000="T3 (ALB/MBD)",COUNTRY_INFO!$U$9:$U$1000="T3 (ALB/MBD)"), "T3 (ALB/MBD)", " ")</f>
        <v xml:space="preserve"> </v>
      </c>
      <c r="E139" s="64"/>
      <c r="F139" s="127"/>
      <c r="G139" s="14"/>
      <c r="H139" s="14"/>
      <c r="I139" s="67"/>
      <c r="J139" s="11">
        <f t="shared" si="25"/>
        <v>0</v>
      </c>
      <c r="K139" s="2"/>
      <c r="L139" s="22"/>
      <c r="M139" s="72"/>
      <c r="N139" s="14">
        <f t="shared" si="26"/>
        <v>0</v>
      </c>
      <c r="O139" s="68" t="str">
        <f t="shared" si="27"/>
        <v xml:space="preserve"> </v>
      </c>
      <c r="P139" s="68" t="str">
        <f t="shared" si="28"/>
        <v xml:space="preserve"> </v>
      </c>
      <c r="Q139" s="71" t="str">
        <f t="shared" si="29"/>
        <v xml:space="preserve"> </v>
      </c>
      <c r="R139" s="68" t="str">
        <f t="shared" si="30"/>
        <v xml:space="preserve"> </v>
      </c>
    </row>
    <row r="140" spans="1:18" x14ac:dyDescent="0.25">
      <c r="A140" s="10" t="str">
        <f>IF(COUNTRY_INFO!A140=0," ",COUNTRY_INFO!A140)</f>
        <v>Angola</v>
      </c>
      <c r="B140" s="10" t="str">
        <f>IF(COUNTRY_INFO!B140=0," ",COUNTRY_INFO!B140)</f>
        <v>MOXICO</v>
      </c>
      <c r="C140" s="10" t="str">
        <f>IF(COUNTRY_INFO!C140=0," ",COUNTRY_INFO!C140)</f>
        <v>LUMBALA NGUIMBO</v>
      </c>
      <c r="D140" s="11" t="str">
        <f>IF(AND(COUNTRY_INFO!$T$9:$T$1000="T3 (ALB/MBD)",COUNTRY_INFO!$U$9:$U$1000="T3 (ALB/MBD)"), "T3 (ALB/MBD)", " ")</f>
        <v xml:space="preserve"> </v>
      </c>
      <c r="E140" s="64"/>
      <c r="F140" s="127"/>
      <c r="G140" s="14"/>
      <c r="H140" s="14"/>
      <c r="I140" s="67"/>
      <c r="J140" s="11">
        <f t="shared" si="25"/>
        <v>0</v>
      </c>
      <c r="K140" s="2"/>
      <c r="L140" s="22"/>
      <c r="M140" s="72"/>
      <c r="N140" s="14">
        <f t="shared" si="26"/>
        <v>0</v>
      </c>
      <c r="O140" s="68" t="str">
        <f t="shared" si="27"/>
        <v xml:space="preserve"> </v>
      </c>
      <c r="P140" s="68" t="str">
        <f t="shared" si="28"/>
        <v xml:space="preserve"> </v>
      </c>
      <c r="Q140" s="71" t="str">
        <f t="shared" si="29"/>
        <v xml:space="preserve"> </v>
      </c>
      <c r="R140" s="68" t="str">
        <f t="shared" si="30"/>
        <v xml:space="preserve"> </v>
      </c>
    </row>
    <row r="141" spans="1:18" x14ac:dyDescent="0.25">
      <c r="A141" s="10" t="str">
        <f>IF(COUNTRY_INFO!A141=0," ",COUNTRY_INFO!A141)</f>
        <v>Angola</v>
      </c>
      <c r="B141" s="10" t="str">
        <f>IF(COUNTRY_INFO!B141=0," ",COUNTRY_INFO!B141)</f>
        <v>MOXICO</v>
      </c>
      <c r="C141" s="10" t="str">
        <f>IF(COUNTRY_INFO!C141=0," ",COUNTRY_INFO!C141)</f>
        <v>CAMEIA</v>
      </c>
      <c r="D141" s="11" t="str">
        <f>IF(AND(COUNTRY_INFO!$T$9:$T$1000="T3 (ALB/MBD)",COUNTRY_INFO!$U$9:$U$1000="T3 (ALB/MBD)"), "T3 (ALB/MBD)", " ")</f>
        <v xml:space="preserve"> </v>
      </c>
      <c r="E141" s="64"/>
      <c r="F141" s="127"/>
      <c r="G141" s="14"/>
      <c r="H141" s="14"/>
      <c r="I141" s="67"/>
      <c r="J141" s="11">
        <f t="shared" si="25"/>
        <v>0</v>
      </c>
      <c r="K141" s="2"/>
      <c r="L141" s="22"/>
      <c r="M141" s="72"/>
      <c r="N141" s="14">
        <f t="shared" si="26"/>
        <v>0</v>
      </c>
      <c r="O141" s="68" t="str">
        <f t="shared" si="27"/>
        <v xml:space="preserve"> </v>
      </c>
      <c r="P141" s="68" t="str">
        <f t="shared" si="28"/>
        <v xml:space="preserve"> </v>
      </c>
      <c r="Q141" s="71" t="str">
        <f t="shared" si="29"/>
        <v xml:space="preserve"> </v>
      </c>
      <c r="R141" s="68" t="str">
        <f t="shared" si="30"/>
        <v xml:space="preserve"> </v>
      </c>
    </row>
    <row r="142" spans="1:18" x14ac:dyDescent="0.25">
      <c r="A142" s="10" t="str">
        <f>IF(COUNTRY_INFO!A142=0," ",COUNTRY_INFO!A142)</f>
        <v>Angola</v>
      </c>
      <c r="B142" s="10" t="str">
        <f>IF(COUNTRY_INFO!B142=0," ",COUNTRY_INFO!B142)</f>
        <v>MOXICO</v>
      </c>
      <c r="C142" s="10" t="str">
        <f>IF(COUNTRY_INFO!C142=0," ",COUNTRY_INFO!C142)</f>
        <v>LUENA</v>
      </c>
      <c r="D142" s="11" t="str">
        <f>IF(AND(COUNTRY_INFO!$T$9:$T$1000="T3 (ALB/MBD)",COUNTRY_INFO!$U$9:$U$1000="T3 (ALB/MBD)"), "T3 (ALB/MBD)", " ")</f>
        <v xml:space="preserve"> </v>
      </c>
      <c r="E142" s="64"/>
      <c r="F142" s="127"/>
      <c r="G142" s="14"/>
      <c r="H142" s="14"/>
      <c r="I142" s="67"/>
      <c r="J142" s="11">
        <f t="shared" si="25"/>
        <v>0</v>
      </c>
      <c r="K142" s="2"/>
      <c r="L142" s="22"/>
      <c r="M142" s="72"/>
      <c r="N142" s="14">
        <f t="shared" si="26"/>
        <v>0</v>
      </c>
      <c r="O142" s="68" t="str">
        <f t="shared" si="27"/>
        <v xml:space="preserve"> </v>
      </c>
      <c r="P142" s="68" t="str">
        <f t="shared" si="28"/>
        <v xml:space="preserve"> </v>
      </c>
      <c r="Q142" s="71" t="str">
        <f t="shared" si="29"/>
        <v xml:space="preserve"> </v>
      </c>
      <c r="R142" s="68" t="str">
        <f t="shared" si="30"/>
        <v xml:space="preserve"> </v>
      </c>
    </row>
    <row r="143" spans="1:18" x14ac:dyDescent="0.25">
      <c r="A143" s="10" t="str">
        <f>IF(COUNTRY_INFO!A143=0," ",COUNTRY_INFO!A143)</f>
        <v>Angola</v>
      </c>
      <c r="B143" s="10" t="str">
        <f>IF(COUNTRY_INFO!B143=0," ",COUNTRY_INFO!B143)</f>
        <v>NAMIBE</v>
      </c>
      <c r="C143" s="10" t="str">
        <f>IF(COUNTRY_INFO!C143=0," ",COUNTRY_INFO!C143)</f>
        <v>BIBALA</v>
      </c>
      <c r="D143" s="11" t="str">
        <f>IF(AND(COUNTRY_INFO!$T$9:$T$1000="T3 (ALB/MBD)",COUNTRY_INFO!$U$9:$U$1000="T3 (ALB/MBD)"), "T3 (ALB/MBD)", " ")</f>
        <v xml:space="preserve"> </v>
      </c>
      <c r="E143" s="64"/>
      <c r="F143" s="127"/>
      <c r="G143" s="14"/>
      <c r="H143" s="14"/>
      <c r="I143" s="67"/>
      <c r="J143" s="11">
        <f t="shared" si="25"/>
        <v>0</v>
      </c>
      <c r="K143" s="2"/>
      <c r="L143" s="22"/>
      <c r="M143" s="72"/>
      <c r="N143" s="14">
        <f t="shared" si="26"/>
        <v>0</v>
      </c>
      <c r="O143" s="68" t="str">
        <f t="shared" si="27"/>
        <v xml:space="preserve"> </v>
      </c>
      <c r="P143" s="68" t="str">
        <f t="shared" si="28"/>
        <v xml:space="preserve"> </v>
      </c>
      <c r="Q143" s="71" t="str">
        <f t="shared" si="29"/>
        <v xml:space="preserve"> </v>
      </c>
      <c r="R143" s="68" t="str">
        <f t="shared" si="30"/>
        <v xml:space="preserve"> </v>
      </c>
    </row>
    <row r="144" spans="1:18" x14ac:dyDescent="0.25">
      <c r="A144" s="10" t="str">
        <f>IF(COUNTRY_INFO!A144=0," ",COUNTRY_INFO!A144)</f>
        <v>Angola</v>
      </c>
      <c r="B144" s="10" t="str">
        <f>IF(COUNTRY_INFO!B144=0," ",COUNTRY_INFO!B144)</f>
        <v>NAMIBE</v>
      </c>
      <c r="C144" s="10" t="str">
        <f>IF(COUNTRY_INFO!C144=0," ",COUNTRY_INFO!C144)</f>
        <v>CAMUCUIO</v>
      </c>
      <c r="D144" s="11" t="str">
        <f>IF(AND(COUNTRY_INFO!$T$9:$T$1000="T3 (ALB/MBD)",COUNTRY_INFO!$U$9:$U$1000="T3 (ALB/MBD)"), "T3 (ALB/MBD)", " ")</f>
        <v xml:space="preserve"> </v>
      </c>
      <c r="E144" s="64"/>
      <c r="F144" s="127"/>
      <c r="G144" s="14"/>
      <c r="H144" s="14"/>
      <c r="I144" s="67"/>
      <c r="J144" s="11">
        <f t="shared" si="25"/>
        <v>0</v>
      </c>
      <c r="K144" s="2"/>
      <c r="L144" s="22"/>
      <c r="M144" s="72"/>
      <c r="N144" s="14">
        <f t="shared" si="26"/>
        <v>0</v>
      </c>
      <c r="O144" s="68" t="str">
        <f t="shared" si="27"/>
        <v xml:space="preserve"> </v>
      </c>
      <c r="P144" s="68" t="str">
        <f t="shared" si="28"/>
        <v xml:space="preserve"> </v>
      </c>
      <c r="Q144" s="71" t="str">
        <f t="shared" si="29"/>
        <v xml:space="preserve"> </v>
      </c>
      <c r="R144" s="68" t="str">
        <f t="shared" si="30"/>
        <v xml:space="preserve"> </v>
      </c>
    </row>
    <row r="145" spans="1:18" x14ac:dyDescent="0.25">
      <c r="A145" s="10" t="str">
        <f>IF(COUNTRY_INFO!A145=0," ",COUNTRY_INFO!A145)</f>
        <v>Angola</v>
      </c>
      <c r="B145" s="10" t="str">
        <f>IF(COUNTRY_INFO!B145=0," ",COUNTRY_INFO!B145)</f>
        <v>NAMIBE</v>
      </c>
      <c r="C145" s="10" t="str">
        <f>IF(COUNTRY_INFO!C145=0," ",COUNTRY_INFO!C145)</f>
        <v>NAMIBE</v>
      </c>
      <c r="D145" s="11" t="str">
        <f>IF(AND(COUNTRY_INFO!$T$9:$T$1000="T3 (ALB/MBD)",COUNTRY_INFO!$U$9:$U$1000="T3 (ALB/MBD)"), "T3 (ALB/MBD)", " ")</f>
        <v xml:space="preserve"> </v>
      </c>
      <c r="E145" s="64"/>
      <c r="F145" s="127"/>
      <c r="G145" s="14"/>
      <c r="H145" s="14"/>
      <c r="I145" s="67"/>
      <c r="J145" s="11">
        <f t="shared" si="25"/>
        <v>0</v>
      </c>
      <c r="K145" s="2"/>
      <c r="L145" s="22"/>
      <c r="M145" s="72"/>
      <c r="N145" s="14">
        <f t="shared" si="26"/>
        <v>0</v>
      </c>
      <c r="O145" s="68" t="str">
        <f t="shared" si="27"/>
        <v xml:space="preserve"> </v>
      </c>
      <c r="P145" s="68" t="str">
        <f t="shared" si="28"/>
        <v xml:space="preserve"> </v>
      </c>
      <c r="Q145" s="71" t="str">
        <f t="shared" si="29"/>
        <v xml:space="preserve"> </v>
      </c>
      <c r="R145" s="68" t="str">
        <f t="shared" si="30"/>
        <v xml:space="preserve"> </v>
      </c>
    </row>
    <row r="146" spans="1:18" x14ac:dyDescent="0.25">
      <c r="A146" s="10" t="str">
        <f>IF(COUNTRY_INFO!A146=0," ",COUNTRY_INFO!A146)</f>
        <v>Angola</v>
      </c>
      <c r="B146" s="10" t="str">
        <f>IF(COUNTRY_INFO!B146=0," ",COUNTRY_INFO!B146)</f>
        <v>NAMIBE</v>
      </c>
      <c r="C146" s="10" t="str">
        <f>IF(COUNTRY_INFO!C146=0," ",COUNTRY_INFO!C146)</f>
        <v>TOMBUA</v>
      </c>
      <c r="D146" s="11" t="str">
        <f>IF(AND(COUNTRY_INFO!$T$9:$T$1000="T3 (ALB/MBD)",COUNTRY_INFO!$U$9:$U$1000="T3 (ALB/MBD)"), "T3 (ALB/MBD)", " ")</f>
        <v xml:space="preserve"> </v>
      </c>
      <c r="E146" s="64"/>
      <c r="F146" s="127"/>
      <c r="G146" s="14"/>
      <c r="H146" s="14"/>
      <c r="I146" s="67"/>
      <c r="J146" s="11">
        <f t="shared" si="25"/>
        <v>0</v>
      </c>
      <c r="K146" s="2"/>
      <c r="L146" s="22"/>
      <c r="M146" s="72"/>
      <c r="N146" s="14">
        <f t="shared" si="26"/>
        <v>0</v>
      </c>
      <c r="O146" s="68" t="str">
        <f t="shared" si="27"/>
        <v xml:space="preserve"> </v>
      </c>
      <c r="P146" s="68" t="str">
        <f t="shared" si="28"/>
        <v xml:space="preserve"> </v>
      </c>
      <c r="Q146" s="71" t="str">
        <f t="shared" si="29"/>
        <v xml:space="preserve"> </v>
      </c>
      <c r="R146" s="68" t="str">
        <f t="shared" si="30"/>
        <v xml:space="preserve"> </v>
      </c>
    </row>
    <row r="147" spans="1:18" x14ac:dyDescent="0.25">
      <c r="A147" s="10" t="str">
        <f>IF(COUNTRY_INFO!A147=0," ",COUNTRY_INFO!A147)</f>
        <v>Angola</v>
      </c>
      <c r="B147" s="10" t="str">
        <f>IF(COUNTRY_INFO!B147=0," ",COUNTRY_INFO!B147)</f>
        <v>NAMIBE</v>
      </c>
      <c r="C147" s="10" t="str">
        <f>IF(COUNTRY_INFO!C147=0," ",COUNTRY_INFO!C147)</f>
        <v>VIREI</v>
      </c>
      <c r="D147" s="11" t="str">
        <f>IF(AND(COUNTRY_INFO!$T$9:$T$1000="T3 (ALB/MBD)",COUNTRY_INFO!$U$9:$U$1000="T3 (ALB/MBD)"), "T3 (ALB/MBD)", " ")</f>
        <v xml:space="preserve"> </v>
      </c>
      <c r="E147" s="64"/>
      <c r="F147" s="127"/>
      <c r="G147" s="14"/>
      <c r="H147" s="14"/>
      <c r="I147" s="67"/>
      <c r="J147" s="11">
        <f t="shared" si="25"/>
        <v>0</v>
      </c>
      <c r="K147" s="2"/>
      <c r="L147" s="22"/>
      <c r="M147" s="72"/>
      <c r="N147" s="14">
        <f t="shared" si="26"/>
        <v>0</v>
      </c>
      <c r="O147" s="68" t="str">
        <f t="shared" si="27"/>
        <v xml:space="preserve"> </v>
      </c>
      <c r="P147" s="68" t="str">
        <f t="shared" si="28"/>
        <v xml:space="preserve"> </v>
      </c>
      <c r="Q147" s="71" t="str">
        <f t="shared" si="29"/>
        <v xml:space="preserve"> </v>
      </c>
      <c r="R147" s="68" t="str">
        <f t="shared" si="30"/>
        <v xml:space="preserve"> </v>
      </c>
    </row>
    <row r="148" spans="1:18" x14ac:dyDescent="0.25">
      <c r="A148" s="10" t="str">
        <f>IF(COUNTRY_INFO!A148=0," ",COUNTRY_INFO!A148)</f>
        <v>Angola</v>
      </c>
      <c r="B148" s="10" t="str">
        <f>IF(COUNTRY_INFO!B148=0," ",COUNTRY_INFO!B148)</f>
        <v>UIGE</v>
      </c>
      <c r="C148" s="10" t="str">
        <f>IF(COUNTRY_INFO!C148=0," ",COUNTRY_INFO!C148)</f>
        <v>AMBUILA</v>
      </c>
      <c r="D148" s="11" t="str">
        <f>IF(AND(COUNTRY_INFO!$T$9:$T$1000="T3 (ALB/MBD)",COUNTRY_INFO!$U$9:$U$1000="T3 (ALB/MBD)"), "T3 (ALB/MBD)", " ")</f>
        <v xml:space="preserve"> </v>
      </c>
      <c r="E148" s="64"/>
      <c r="F148" s="127"/>
      <c r="G148" s="14"/>
      <c r="H148" s="14"/>
      <c r="I148" s="67"/>
      <c r="J148" s="11">
        <f t="shared" si="25"/>
        <v>0</v>
      </c>
      <c r="K148" s="2"/>
      <c r="L148" s="22"/>
      <c r="M148" s="72"/>
      <c r="N148" s="14">
        <f t="shared" si="26"/>
        <v>0</v>
      </c>
      <c r="O148" s="68" t="str">
        <f t="shared" si="27"/>
        <v xml:space="preserve"> </v>
      </c>
      <c r="P148" s="68" t="str">
        <f t="shared" si="28"/>
        <v xml:space="preserve"> </v>
      </c>
      <c r="Q148" s="71" t="str">
        <f t="shared" si="29"/>
        <v xml:space="preserve"> </v>
      </c>
      <c r="R148" s="68" t="str">
        <f t="shared" si="30"/>
        <v xml:space="preserve"> </v>
      </c>
    </row>
    <row r="149" spans="1:18" x14ac:dyDescent="0.25">
      <c r="A149" s="10" t="str">
        <f>IF(COUNTRY_INFO!A149=0," ",COUNTRY_INFO!A149)</f>
        <v>Angola</v>
      </c>
      <c r="B149" s="10" t="str">
        <f>IF(COUNTRY_INFO!B149=0," ",COUNTRY_INFO!B149)</f>
        <v>UIGE</v>
      </c>
      <c r="C149" s="10" t="str">
        <f>IF(COUNTRY_INFO!C149=0," ",COUNTRY_INFO!C149)</f>
        <v>BEMBE</v>
      </c>
      <c r="D149" s="11" t="str">
        <f>IF(AND(COUNTRY_INFO!$T$9:$T$1000="T3 (ALB/MBD)",COUNTRY_INFO!$U$9:$U$1000="T3 (ALB/MBD)"), "T3 (ALB/MBD)", " ")</f>
        <v xml:space="preserve"> </v>
      </c>
      <c r="E149" s="64"/>
      <c r="F149" s="127"/>
      <c r="G149" s="14"/>
      <c r="H149" s="14"/>
      <c r="I149" s="67"/>
      <c r="J149" s="11">
        <f t="shared" si="25"/>
        <v>0</v>
      </c>
      <c r="K149" s="2"/>
      <c r="L149" s="22"/>
      <c r="M149" s="72"/>
      <c r="N149" s="14">
        <f t="shared" si="26"/>
        <v>0</v>
      </c>
      <c r="O149" s="68" t="str">
        <f t="shared" si="27"/>
        <v xml:space="preserve"> </v>
      </c>
      <c r="P149" s="68" t="str">
        <f t="shared" si="28"/>
        <v xml:space="preserve"> </v>
      </c>
      <c r="Q149" s="71" t="str">
        <f t="shared" si="29"/>
        <v xml:space="preserve"> </v>
      </c>
      <c r="R149" s="68" t="str">
        <f t="shared" si="30"/>
        <v xml:space="preserve"> </v>
      </c>
    </row>
    <row r="150" spans="1:18" x14ac:dyDescent="0.25">
      <c r="A150" s="10" t="str">
        <f>IF(COUNTRY_INFO!A150=0," ",COUNTRY_INFO!A150)</f>
        <v>Angola</v>
      </c>
      <c r="B150" s="10" t="str">
        <f>IF(COUNTRY_INFO!B150=0," ",COUNTRY_INFO!B150)</f>
        <v>UIGE</v>
      </c>
      <c r="C150" s="10" t="str">
        <f>IF(COUNTRY_INFO!C150=0," ",COUNTRY_INFO!C150)</f>
        <v>BUENGAS</v>
      </c>
      <c r="D150" s="11" t="str">
        <f>IF(AND(COUNTRY_INFO!$T$9:$T$1000="T3 (ALB/MBD)",COUNTRY_INFO!$U$9:$U$1000="T3 (ALB/MBD)"), "T3 (ALB/MBD)", " ")</f>
        <v xml:space="preserve"> </v>
      </c>
      <c r="E150" s="64"/>
      <c r="F150" s="127"/>
      <c r="G150" s="14"/>
      <c r="H150" s="14"/>
      <c r="I150" s="67"/>
      <c r="J150" s="11">
        <f t="shared" si="25"/>
        <v>0</v>
      </c>
      <c r="K150" s="2"/>
      <c r="L150" s="22"/>
      <c r="M150" s="72"/>
      <c r="N150" s="14">
        <f t="shared" si="26"/>
        <v>0</v>
      </c>
      <c r="O150" s="68" t="str">
        <f t="shared" si="27"/>
        <v xml:space="preserve"> </v>
      </c>
      <c r="P150" s="68" t="str">
        <f t="shared" si="28"/>
        <v xml:space="preserve"> </v>
      </c>
      <c r="Q150" s="71" t="str">
        <f t="shared" si="29"/>
        <v xml:space="preserve"> </v>
      </c>
      <c r="R150" s="68" t="str">
        <f t="shared" si="30"/>
        <v xml:space="preserve"> </v>
      </c>
    </row>
    <row r="151" spans="1:18" x14ac:dyDescent="0.25">
      <c r="A151" s="10" t="str">
        <f>IF(COUNTRY_INFO!A151=0," ",COUNTRY_INFO!A151)</f>
        <v>Angola</v>
      </c>
      <c r="B151" s="10" t="str">
        <f>IF(COUNTRY_INFO!B151=0," ",COUNTRY_INFO!B151)</f>
        <v>UIGE</v>
      </c>
      <c r="C151" s="10" t="str">
        <f>IF(COUNTRY_INFO!C151=0," ",COUNTRY_INFO!C151)</f>
        <v>BUNGO</v>
      </c>
      <c r="D151" s="11" t="str">
        <f>IF(AND(COUNTRY_INFO!$T$9:$T$1000="T3 (ALB/MBD)",COUNTRY_INFO!$U$9:$U$1000="T3 (ALB/MBD)"), "T3 (ALB/MBD)", " ")</f>
        <v xml:space="preserve"> </v>
      </c>
      <c r="E151" s="64"/>
      <c r="F151" s="127"/>
      <c r="G151" s="14"/>
      <c r="H151" s="14"/>
      <c r="I151" s="67"/>
      <c r="J151" s="11">
        <f t="shared" si="25"/>
        <v>0</v>
      </c>
      <c r="K151" s="2"/>
      <c r="L151" s="22"/>
      <c r="M151" s="72"/>
      <c r="N151" s="14">
        <f t="shared" si="26"/>
        <v>0</v>
      </c>
      <c r="O151" s="68" t="str">
        <f t="shared" si="27"/>
        <v xml:space="preserve"> </v>
      </c>
      <c r="P151" s="68" t="str">
        <f t="shared" si="28"/>
        <v xml:space="preserve"> </v>
      </c>
      <c r="Q151" s="71" t="str">
        <f t="shared" si="29"/>
        <v xml:space="preserve"> </v>
      </c>
      <c r="R151" s="68" t="str">
        <f t="shared" si="30"/>
        <v xml:space="preserve"> </v>
      </c>
    </row>
    <row r="152" spans="1:18" x14ac:dyDescent="0.25">
      <c r="A152" s="10" t="str">
        <f>IF(COUNTRY_INFO!A152=0," ",COUNTRY_INFO!A152)</f>
        <v>Angola</v>
      </c>
      <c r="B152" s="10" t="str">
        <f>IF(COUNTRY_INFO!B152=0," ",COUNTRY_INFO!B152)</f>
        <v>UIGE</v>
      </c>
      <c r="C152" s="10" t="str">
        <f>IF(COUNTRY_INFO!C152=0," ",COUNTRY_INFO!C152)</f>
        <v>CANGOLA</v>
      </c>
      <c r="D152" s="11" t="str">
        <f>IF(AND(COUNTRY_INFO!$T$9:$T$1000="T3 (ALB/MBD)",COUNTRY_INFO!$U$9:$U$1000="T3 (ALB/MBD)"), "T3 (ALB/MBD)", " ")</f>
        <v xml:space="preserve"> </v>
      </c>
      <c r="E152" s="64"/>
      <c r="F152" s="127"/>
      <c r="G152" s="14"/>
      <c r="H152" s="14"/>
      <c r="I152" s="67"/>
      <c r="J152" s="11">
        <f t="shared" si="25"/>
        <v>0</v>
      </c>
      <c r="K152" s="2"/>
      <c r="L152" s="22"/>
      <c r="M152" s="72"/>
      <c r="N152" s="14">
        <f t="shared" si="26"/>
        <v>0</v>
      </c>
      <c r="O152" s="68" t="str">
        <f t="shared" si="27"/>
        <v xml:space="preserve"> </v>
      </c>
      <c r="P152" s="68" t="str">
        <f t="shared" si="28"/>
        <v xml:space="preserve"> </v>
      </c>
      <c r="Q152" s="71" t="str">
        <f t="shared" si="29"/>
        <v xml:space="preserve"> </v>
      </c>
      <c r="R152" s="68" t="str">
        <f t="shared" si="30"/>
        <v xml:space="preserve"> </v>
      </c>
    </row>
    <row r="153" spans="1:18" x14ac:dyDescent="0.25">
      <c r="A153" s="10" t="str">
        <f>IF(COUNTRY_INFO!A153=0," ",COUNTRY_INFO!A153)</f>
        <v>Angola</v>
      </c>
      <c r="B153" s="10" t="str">
        <f>IF(COUNTRY_INFO!B153=0," ",COUNTRY_INFO!B153)</f>
        <v>UIGE</v>
      </c>
      <c r="C153" s="10" t="str">
        <f>IF(COUNTRY_INFO!C153=0," ",COUNTRY_INFO!C153)</f>
        <v>DAMBA</v>
      </c>
      <c r="D153" s="11" t="str">
        <f>IF(AND(COUNTRY_INFO!$T$9:$T$1000="T3 (ALB/MBD)",COUNTRY_INFO!$U$9:$U$1000="T3 (ALB/MBD)"), "T3 (ALB/MBD)", " ")</f>
        <v xml:space="preserve"> </v>
      </c>
      <c r="E153" s="64"/>
      <c r="F153" s="127"/>
      <c r="G153" s="14"/>
      <c r="H153" s="14"/>
      <c r="I153" s="67"/>
      <c r="J153" s="11">
        <f t="shared" si="25"/>
        <v>0</v>
      </c>
      <c r="K153" s="2"/>
      <c r="L153" s="22"/>
      <c r="M153" s="72"/>
      <c r="N153" s="14">
        <f t="shared" si="26"/>
        <v>0</v>
      </c>
      <c r="O153" s="68" t="str">
        <f t="shared" si="27"/>
        <v xml:space="preserve"> </v>
      </c>
      <c r="P153" s="68" t="str">
        <f t="shared" si="28"/>
        <v xml:space="preserve"> </v>
      </c>
      <c r="Q153" s="71" t="str">
        <f t="shared" si="29"/>
        <v xml:space="preserve"> </v>
      </c>
      <c r="R153" s="68" t="str">
        <f t="shared" si="30"/>
        <v xml:space="preserve"> </v>
      </c>
    </row>
    <row r="154" spans="1:18" x14ac:dyDescent="0.25">
      <c r="A154" s="10" t="str">
        <f>IF(COUNTRY_INFO!A154=0," ",COUNTRY_INFO!A154)</f>
        <v>Angola</v>
      </c>
      <c r="B154" s="10" t="str">
        <f>IF(COUNTRY_INFO!B154=0," ",COUNTRY_INFO!B154)</f>
        <v>UIGE</v>
      </c>
      <c r="C154" s="10" t="str">
        <f>IF(COUNTRY_INFO!C154=0," ",COUNTRY_INFO!C154)</f>
        <v>MAQUELA DO ZOMBO</v>
      </c>
      <c r="D154" s="11" t="str">
        <f>IF(AND(COUNTRY_INFO!$T$9:$T$1000="T3 (ALB/MBD)",COUNTRY_INFO!$U$9:$U$1000="T3 (ALB/MBD)"), "T3 (ALB/MBD)", " ")</f>
        <v xml:space="preserve"> </v>
      </c>
      <c r="E154" s="64"/>
      <c r="F154" s="127"/>
      <c r="G154" s="14"/>
      <c r="H154" s="14"/>
      <c r="I154" s="67"/>
      <c r="J154" s="11">
        <f t="shared" si="25"/>
        <v>0</v>
      </c>
      <c r="K154" s="2"/>
      <c r="L154" s="22"/>
      <c r="M154" s="72"/>
      <c r="N154" s="14">
        <f t="shared" si="26"/>
        <v>0</v>
      </c>
      <c r="O154" s="68" t="str">
        <f t="shared" si="27"/>
        <v xml:space="preserve"> </v>
      </c>
      <c r="P154" s="68" t="str">
        <f t="shared" si="28"/>
        <v xml:space="preserve"> </v>
      </c>
      <c r="Q154" s="71" t="str">
        <f t="shared" si="29"/>
        <v xml:space="preserve"> </v>
      </c>
      <c r="R154" s="68" t="str">
        <f t="shared" si="30"/>
        <v xml:space="preserve"> </v>
      </c>
    </row>
    <row r="155" spans="1:18" x14ac:dyDescent="0.25">
      <c r="A155" s="10" t="str">
        <f>IF(COUNTRY_INFO!A155=0," ",COUNTRY_INFO!A155)</f>
        <v>Angola</v>
      </c>
      <c r="B155" s="10" t="str">
        <f>IF(COUNTRY_INFO!B155=0," ",COUNTRY_INFO!B155)</f>
        <v>UIGE</v>
      </c>
      <c r="C155" s="10" t="str">
        <f>IF(COUNTRY_INFO!C155=0," ",COUNTRY_INFO!C155)</f>
        <v>MILUNGA</v>
      </c>
      <c r="D155" s="11" t="str">
        <f>IF(AND(COUNTRY_INFO!$T$9:$T$1000="T3 (ALB/MBD)",COUNTRY_INFO!$U$9:$U$1000="T3 (ALB/MBD)"), "T3 (ALB/MBD)", " ")</f>
        <v xml:space="preserve"> </v>
      </c>
      <c r="E155" s="64"/>
      <c r="F155" s="127"/>
      <c r="G155" s="14"/>
      <c r="H155" s="14"/>
      <c r="I155" s="67"/>
      <c r="J155" s="11">
        <f t="shared" si="25"/>
        <v>0</v>
      </c>
      <c r="K155" s="2"/>
      <c r="L155" s="22"/>
      <c r="M155" s="72"/>
      <c r="N155" s="14">
        <f t="shared" si="26"/>
        <v>0</v>
      </c>
      <c r="O155" s="68" t="str">
        <f t="shared" si="27"/>
        <v xml:space="preserve"> </v>
      </c>
      <c r="P155" s="68" t="str">
        <f t="shared" si="28"/>
        <v xml:space="preserve"> </v>
      </c>
      <c r="Q155" s="71" t="str">
        <f t="shared" si="29"/>
        <v xml:space="preserve"> </v>
      </c>
      <c r="R155" s="68" t="str">
        <f t="shared" si="30"/>
        <v xml:space="preserve"> </v>
      </c>
    </row>
    <row r="156" spans="1:18" x14ac:dyDescent="0.25">
      <c r="A156" s="10" t="str">
        <f>IF(COUNTRY_INFO!A156=0," ",COUNTRY_INFO!A156)</f>
        <v>Angola</v>
      </c>
      <c r="B156" s="10" t="str">
        <f>IF(COUNTRY_INFO!B156=0," ",COUNTRY_INFO!B156)</f>
        <v>UIGE</v>
      </c>
      <c r="C156" s="10" t="str">
        <f>IF(COUNTRY_INFO!C156=0," ",COUNTRY_INFO!C156)</f>
        <v>MUCABA</v>
      </c>
      <c r="D156" s="11" t="str">
        <f>IF(AND(COUNTRY_INFO!$T$9:$T$1000="T3 (ALB/MBD)",COUNTRY_INFO!$U$9:$U$1000="T3 (ALB/MBD)"), "T3 (ALB/MBD)", " ")</f>
        <v xml:space="preserve"> </v>
      </c>
      <c r="E156" s="64"/>
      <c r="F156" s="127"/>
      <c r="G156" s="14"/>
      <c r="H156" s="14"/>
      <c r="I156" s="67"/>
      <c r="J156" s="11">
        <f t="shared" si="25"/>
        <v>0</v>
      </c>
      <c r="K156" s="2"/>
      <c r="L156" s="22"/>
      <c r="M156" s="72"/>
      <c r="N156" s="14">
        <f t="shared" si="26"/>
        <v>0</v>
      </c>
      <c r="O156" s="68" t="str">
        <f t="shared" si="27"/>
        <v xml:space="preserve"> </v>
      </c>
      <c r="P156" s="68" t="str">
        <f t="shared" si="28"/>
        <v xml:space="preserve"> </v>
      </c>
      <c r="Q156" s="71" t="str">
        <f t="shared" si="29"/>
        <v xml:space="preserve"> </v>
      </c>
      <c r="R156" s="68" t="str">
        <f t="shared" si="30"/>
        <v xml:space="preserve"> </v>
      </c>
    </row>
    <row r="157" spans="1:18" x14ac:dyDescent="0.25">
      <c r="A157" s="10" t="str">
        <f>IF(COUNTRY_INFO!A157=0," ",COUNTRY_INFO!A157)</f>
        <v>Angola</v>
      </c>
      <c r="B157" s="10" t="str">
        <f>IF(COUNTRY_INFO!B157=0," ",COUNTRY_INFO!B157)</f>
        <v>UIGE</v>
      </c>
      <c r="C157" s="10" t="str">
        <f>IF(COUNTRY_INFO!C157=0," ",COUNTRY_INFO!C157)</f>
        <v>NEGAGE</v>
      </c>
      <c r="D157" s="11" t="str">
        <f>IF(AND(COUNTRY_INFO!$T$9:$T$1000="T3 (ALB/MBD)",COUNTRY_INFO!$U$9:$U$1000="T3 (ALB/MBD)"), "T3 (ALB/MBD)", " ")</f>
        <v xml:space="preserve"> </v>
      </c>
      <c r="E157" s="64"/>
      <c r="F157" s="127"/>
      <c r="G157" s="14"/>
      <c r="H157" s="14"/>
      <c r="I157" s="67"/>
      <c r="J157" s="11">
        <f t="shared" si="25"/>
        <v>0</v>
      </c>
      <c r="K157" s="2"/>
      <c r="L157" s="22"/>
      <c r="M157" s="72"/>
      <c r="N157" s="14">
        <f t="shared" si="26"/>
        <v>0</v>
      </c>
      <c r="O157" s="68" t="str">
        <f t="shared" si="27"/>
        <v xml:space="preserve"> </v>
      </c>
      <c r="P157" s="68" t="str">
        <f t="shared" si="28"/>
        <v xml:space="preserve"> </v>
      </c>
      <c r="Q157" s="71" t="str">
        <f t="shared" si="29"/>
        <v xml:space="preserve"> </v>
      </c>
      <c r="R157" s="68" t="str">
        <f t="shared" si="30"/>
        <v xml:space="preserve"> </v>
      </c>
    </row>
    <row r="158" spans="1:18" x14ac:dyDescent="0.25">
      <c r="A158" s="10" t="str">
        <f>IF(COUNTRY_INFO!A158=0," ",COUNTRY_INFO!A158)</f>
        <v>Angola</v>
      </c>
      <c r="B158" s="10" t="str">
        <f>IF(COUNTRY_INFO!B158=0," ",COUNTRY_INFO!B158)</f>
        <v>UIGE</v>
      </c>
      <c r="C158" s="10" t="str">
        <f>IF(COUNTRY_INFO!C158=0," ",COUNTRY_INFO!C158)</f>
        <v>PURI</v>
      </c>
      <c r="D158" s="11" t="str">
        <f>IF(AND(COUNTRY_INFO!$T$9:$T$1000="T3 (ALB/MBD)",COUNTRY_INFO!$U$9:$U$1000="T3 (ALB/MBD)"), "T3 (ALB/MBD)", " ")</f>
        <v xml:space="preserve"> </v>
      </c>
      <c r="E158" s="64"/>
      <c r="F158" s="127"/>
      <c r="G158" s="14"/>
      <c r="H158" s="14"/>
      <c r="I158" s="67"/>
      <c r="J158" s="11">
        <f t="shared" si="25"/>
        <v>0</v>
      </c>
      <c r="K158" s="2"/>
      <c r="L158" s="22"/>
      <c r="M158" s="72"/>
      <c r="N158" s="14">
        <f t="shared" si="26"/>
        <v>0</v>
      </c>
      <c r="O158" s="68" t="str">
        <f t="shared" si="27"/>
        <v xml:space="preserve"> </v>
      </c>
      <c r="P158" s="68" t="str">
        <f t="shared" si="28"/>
        <v xml:space="preserve"> </v>
      </c>
      <c r="Q158" s="71" t="str">
        <f t="shared" si="29"/>
        <v xml:space="preserve"> </v>
      </c>
      <c r="R158" s="68" t="str">
        <f t="shared" si="30"/>
        <v xml:space="preserve"> </v>
      </c>
    </row>
    <row r="159" spans="1:18" x14ac:dyDescent="0.25">
      <c r="A159" s="10" t="str">
        <f>IF(COUNTRY_INFO!A159=0," ",COUNTRY_INFO!A159)</f>
        <v>Angola</v>
      </c>
      <c r="B159" s="10" t="str">
        <f>IF(COUNTRY_INFO!B159=0," ",COUNTRY_INFO!B159)</f>
        <v>UIGE</v>
      </c>
      <c r="C159" s="10" t="str">
        <f>IF(COUNTRY_INFO!C159=0," ",COUNTRY_INFO!C159)</f>
        <v>QUIMBELE</v>
      </c>
      <c r="D159" s="11" t="str">
        <f>IF(AND(COUNTRY_INFO!$T$9:$T$1000="T3 (ALB/MBD)",COUNTRY_INFO!$U$9:$U$1000="T3 (ALB/MBD)"), "T3 (ALB/MBD)", " ")</f>
        <v xml:space="preserve"> </v>
      </c>
      <c r="E159" s="64"/>
      <c r="F159" s="127"/>
      <c r="G159" s="14"/>
      <c r="H159" s="14"/>
      <c r="I159" s="67"/>
      <c r="J159" s="11">
        <f t="shared" si="25"/>
        <v>0</v>
      </c>
      <c r="K159" s="2"/>
      <c r="L159" s="22"/>
      <c r="M159" s="72"/>
      <c r="N159" s="14">
        <f t="shared" si="26"/>
        <v>0</v>
      </c>
      <c r="O159" s="68" t="str">
        <f t="shared" si="27"/>
        <v xml:space="preserve"> </v>
      </c>
      <c r="P159" s="68" t="str">
        <f t="shared" si="28"/>
        <v xml:space="preserve"> </v>
      </c>
      <c r="Q159" s="71" t="str">
        <f t="shared" si="29"/>
        <v xml:space="preserve"> </v>
      </c>
      <c r="R159" s="68" t="str">
        <f t="shared" si="30"/>
        <v xml:space="preserve"> </v>
      </c>
    </row>
    <row r="160" spans="1:18" x14ac:dyDescent="0.25">
      <c r="A160" s="10" t="str">
        <f>IF(COUNTRY_INFO!A160=0," ",COUNTRY_INFO!A160)</f>
        <v>Angola</v>
      </c>
      <c r="B160" s="10" t="str">
        <f>IF(COUNTRY_INFO!B160=0," ",COUNTRY_INFO!B160)</f>
        <v>UIGE</v>
      </c>
      <c r="C160" s="10" t="str">
        <f>IF(COUNTRY_INFO!C160=0," ",COUNTRY_INFO!C160)</f>
        <v>QUITEXE</v>
      </c>
      <c r="D160" s="11" t="str">
        <f>IF(AND(COUNTRY_INFO!$T$9:$T$1000="T3 (ALB/MBD)",COUNTRY_INFO!$U$9:$U$1000="T3 (ALB/MBD)"), "T3 (ALB/MBD)", " ")</f>
        <v xml:space="preserve"> </v>
      </c>
      <c r="E160" s="64"/>
      <c r="F160" s="127"/>
      <c r="G160" s="14"/>
      <c r="H160" s="14"/>
      <c r="I160" s="67"/>
      <c r="J160" s="11">
        <f t="shared" si="25"/>
        <v>0</v>
      </c>
      <c r="K160" s="2"/>
      <c r="L160" s="22"/>
      <c r="M160" s="72"/>
      <c r="N160" s="14">
        <f t="shared" si="26"/>
        <v>0</v>
      </c>
      <c r="O160" s="68" t="str">
        <f t="shared" si="27"/>
        <v xml:space="preserve"> </v>
      </c>
      <c r="P160" s="68" t="str">
        <f t="shared" si="28"/>
        <v xml:space="preserve"> </v>
      </c>
      <c r="Q160" s="71" t="str">
        <f t="shared" si="29"/>
        <v xml:space="preserve"> </v>
      </c>
      <c r="R160" s="68" t="str">
        <f t="shared" si="30"/>
        <v xml:space="preserve"> </v>
      </c>
    </row>
    <row r="161" spans="1:18" x14ac:dyDescent="0.25">
      <c r="A161" s="10" t="str">
        <f>IF(COUNTRY_INFO!A161=0," ",COUNTRY_INFO!A161)</f>
        <v>Angola</v>
      </c>
      <c r="B161" s="10" t="str">
        <f>IF(COUNTRY_INFO!B161=0," ",COUNTRY_INFO!B161)</f>
        <v>UIGE</v>
      </c>
      <c r="C161" s="10" t="str">
        <f>IF(COUNTRY_INFO!C161=0," ",COUNTRY_INFO!C161)</f>
        <v>SANZA POMBO</v>
      </c>
      <c r="D161" s="11" t="str">
        <f>IF(AND(COUNTRY_INFO!$T$9:$T$1000="T3 (ALB/MBD)",COUNTRY_INFO!$U$9:$U$1000="T3 (ALB/MBD)"), "T3 (ALB/MBD)", " ")</f>
        <v xml:space="preserve"> </v>
      </c>
      <c r="E161" s="64"/>
      <c r="F161" s="127"/>
      <c r="G161" s="14"/>
      <c r="H161" s="14"/>
      <c r="I161" s="67"/>
      <c r="J161" s="11">
        <f t="shared" si="25"/>
        <v>0</v>
      </c>
      <c r="K161" s="2"/>
      <c r="L161" s="22"/>
      <c r="M161" s="72"/>
      <c r="N161" s="14">
        <f t="shared" si="26"/>
        <v>0</v>
      </c>
      <c r="O161" s="68" t="str">
        <f t="shared" si="27"/>
        <v xml:space="preserve"> </v>
      </c>
      <c r="P161" s="68" t="str">
        <f t="shared" si="28"/>
        <v xml:space="preserve"> </v>
      </c>
      <c r="Q161" s="71" t="str">
        <f t="shared" si="29"/>
        <v xml:space="preserve"> </v>
      </c>
      <c r="R161" s="68" t="str">
        <f t="shared" si="30"/>
        <v xml:space="preserve"> </v>
      </c>
    </row>
    <row r="162" spans="1:18" x14ac:dyDescent="0.25">
      <c r="A162" s="10" t="str">
        <f>IF(COUNTRY_INFO!A162=0," ",COUNTRY_INFO!A162)</f>
        <v>Angola</v>
      </c>
      <c r="B162" s="10" t="str">
        <f>IF(COUNTRY_INFO!B162=0," ",COUNTRY_INFO!B162)</f>
        <v>UIGE</v>
      </c>
      <c r="C162" s="10" t="str">
        <f>IF(COUNTRY_INFO!C162=0," ",COUNTRY_INFO!C162)</f>
        <v>SONGO</v>
      </c>
      <c r="D162" s="11" t="str">
        <f>IF(AND(COUNTRY_INFO!$T$9:$T$1000="T3 (ALB/MBD)",COUNTRY_INFO!$U$9:$U$1000="T3 (ALB/MBD)"), "T3 (ALB/MBD)", " ")</f>
        <v xml:space="preserve"> </v>
      </c>
      <c r="E162" s="64"/>
      <c r="F162" s="127"/>
      <c r="G162" s="14"/>
      <c r="H162" s="14"/>
      <c r="I162" s="67"/>
      <c r="J162" s="11">
        <f t="shared" si="25"/>
        <v>0</v>
      </c>
      <c r="K162" s="2"/>
      <c r="L162" s="22"/>
      <c r="M162" s="72"/>
      <c r="N162" s="14">
        <f t="shared" si="26"/>
        <v>0</v>
      </c>
      <c r="O162" s="68" t="str">
        <f t="shared" si="27"/>
        <v xml:space="preserve"> </v>
      </c>
      <c r="P162" s="68" t="str">
        <f t="shared" si="28"/>
        <v xml:space="preserve"> </v>
      </c>
      <c r="Q162" s="71" t="str">
        <f t="shared" si="29"/>
        <v xml:space="preserve"> </v>
      </c>
      <c r="R162" s="68" t="str">
        <f t="shared" si="30"/>
        <v xml:space="preserve"> </v>
      </c>
    </row>
    <row r="163" spans="1:18" x14ac:dyDescent="0.25">
      <c r="A163" s="10" t="str">
        <f>IF(COUNTRY_INFO!A163=0," ",COUNTRY_INFO!A163)</f>
        <v>Angola</v>
      </c>
      <c r="B163" s="10" t="str">
        <f>IF(COUNTRY_INFO!B163=0," ",COUNTRY_INFO!B163)</f>
        <v>UIGE</v>
      </c>
      <c r="C163" s="10" t="str">
        <f>IF(COUNTRY_INFO!C163=0," ",COUNTRY_INFO!C163)</f>
        <v>UIGE</v>
      </c>
      <c r="D163" s="11" t="str">
        <f>IF(AND(COUNTRY_INFO!$T$9:$T$1000="T3 (ALB/MBD)",COUNTRY_INFO!$U$9:$U$1000="T3 (ALB/MBD)"), "T3 (ALB/MBD)", " ")</f>
        <v xml:space="preserve"> </v>
      </c>
      <c r="E163" s="64"/>
      <c r="F163" s="127"/>
      <c r="G163" s="14"/>
      <c r="H163" s="14"/>
      <c r="I163" s="67"/>
      <c r="J163" s="11">
        <f t="shared" si="25"/>
        <v>0</v>
      </c>
      <c r="K163" s="2"/>
      <c r="L163" s="22"/>
      <c r="M163" s="72"/>
      <c r="N163" s="14">
        <f t="shared" si="26"/>
        <v>0</v>
      </c>
      <c r="O163" s="68" t="str">
        <f t="shared" si="27"/>
        <v xml:space="preserve"> </v>
      </c>
      <c r="P163" s="68" t="str">
        <f t="shared" si="28"/>
        <v xml:space="preserve"> </v>
      </c>
      <c r="Q163" s="71" t="str">
        <f t="shared" si="29"/>
        <v xml:space="preserve"> </v>
      </c>
      <c r="R163" s="68" t="str">
        <f t="shared" si="30"/>
        <v xml:space="preserve"> </v>
      </c>
    </row>
    <row r="164" spans="1:18" x14ac:dyDescent="0.25">
      <c r="A164" s="10" t="str">
        <f>IF(COUNTRY_INFO!A164=0," ",COUNTRY_INFO!A164)</f>
        <v>Angola</v>
      </c>
      <c r="B164" s="10" t="str">
        <f>IF(COUNTRY_INFO!B164=0," ",COUNTRY_INFO!B164)</f>
        <v>ZAIRE</v>
      </c>
      <c r="C164" s="10" t="str">
        <f>IF(COUNTRY_INFO!C164=0," ",COUNTRY_INFO!C164)</f>
        <v>CUIMBA</v>
      </c>
      <c r="D164" s="11" t="str">
        <f>IF(AND(COUNTRY_INFO!$T$9:$T$1000="T3 (ALB/MBD)",COUNTRY_INFO!$U$9:$U$1000="T3 (ALB/MBD)"), "T3 (ALB/MBD)", " ")</f>
        <v xml:space="preserve"> </v>
      </c>
      <c r="E164" s="64"/>
      <c r="F164" s="127"/>
      <c r="G164" s="14"/>
      <c r="H164" s="14"/>
      <c r="I164" s="67"/>
      <c r="J164" s="11">
        <f t="shared" si="25"/>
        <v>0</v>
      </c>
      <c r="K164" s="2"/>
      <c r="L164" s="22"/>
      <c r="M164" s="72"/>
      <c r="N164" s="14">
        <f t="shared" si="26"/>
        <v>0</v>
      </c>
      <c r="O164" s="68" t="str">
        <f t="shared" si="27"/>
        <v xml:space="preserve"> </v>
      </c>
      <c r="P164" s="68" t="str">
        <f t="shared" si="28"/>
        <v xml:space="preserve"> </v>
      </c>
      <c r="Q164" s="71" t="str">
        <f t="shared" si="29"/>
        <v xml:space="preserve"> </v>
      </c>
      <c r="R164" s="68" t="str">
        <f t="shared" si="30"/>
        <v xml:space="preserve"> </v>
      </c>
    </row>
    <row r="165" spans="1:18" x14ac:dyDescent="0.25">
      <c r="A165" s="10" t="str">
        <f>IF(COUNTRY_INFO!A165=0," ",COUNTRY_INFO!A165)</f>
        <v>Angola</v>
      </c>
      <c r="B165" s="10" t="str">
        <f>IF(COUNTRY_INFO!B165=0," ",COUNTRY_INFO!B165)</f>
        <v>ZAIRE</v>
      </c>
      <c r="C165" s="10" t="str">
        <f>IF(COUNTRY_INFO!C165=0," ",COUNTRY_INFO!C165)</f>
        <v>MBANZA CONGO</v>
      </c>
      <c r="D165" s="11" t="str">
        <f>IF(AND(COUNTRY_INFO!$T$9:$T$1000="T3 (ALB/MBD)",COUNTRY_INFO!$U$9:$U$1000="T3 (ALB/MBD)"), "T3 (ALB/MBD)", " ")</f>
        <v xml:space="preserve"> </v>
      </c>
      <c r="E165" s="64"/>
      <c r="F165" s="127"/>
      <c r="G165" s="14"/>
      <c r="H165" s="14"/>
      <c r="I165" s="67"/>
      <c r="J165" s="11">
        <f t="shared" si="25"/>
        <v>0</v>
      </c>
      <c r="K165" s="2"/>
      <c r="L165" s="22"/>
      <c r="M165" s="72"/>
      <c r="N165" s="14">
        <f t="shared" si="26"/>
        <v>0</v>
      </c>
      <c r="O165" s="68" t="str">
        <f t="shared" si="27"/>
        <v xml:space="preserve"> </v>
      </c>
      <c r="P165" s="68" t="str">
        <f t="shared" si="28"/>
        <v xml:space="preserve"> </v>
      </c>
      <c r="Q165" s="71" t="str">
        <f t="shared" si="29"/>
        <v xml:space="preserve"> </v>
      </c>
      <c r="R165" s="68" t="str">
        <f t="shared" si="30"/>
        <v xml:space="preserve"> </v>
      </c>
    </row>
    <row r="166" spans="1:18" x14ac:dyDescent="0.25">
      <c r="A166" s="10" t="str">
        <f>IF(COUNTRY_INFO!A166=0," ",COUNTRY_INFO!A166)</f>
        <v>Angola</v>
      </c>
      <c r="B166" s="10" t="str">
        <f>IF(COUNTRY_INFO!B166=0," ",COUNTRY_INFO!B166)</f>
        <v>ZAIRE</v>
      </c>
      <c r="C166" s="10" t="str">
        <f>IF(COUNTRY_INFO!C166=0," ",COUNTRY_INFO!C166)</f>
        <v>NOQUI</v>
      </c>
      <c r="D166" s="11" t="str">
        <f>IF(AND(COUNTRY_INFO!$T$9:$T$1000="T3 (ALB/MBD)",COUNTRY_INFO!$U$9:$U$1000="T3 (ALB/MBD)"), "T3 (ALB/MBD)", " ")</f>
        <v xml:space="preserve"> </v>
      </c>
      <c r="E166" s="64"/>
      <c r="F166" s="127"/>
      <c r="G166" s="14"/>
      <c r="H166" s="14"/>
      <c r="I166" s="67"/>
      <c r="J166" s="11">
        <f t="shared" si="25"/>
        <v>0</v>
      </c>
      <c r="K166" s="2"/>
      <c r="L166" s="22"/>
      <c r="M166" s="72"/>
      <c r="N166" s="14">
        <f t="shared" si="26"/>
        <v>0</v>
      </c>
      <c r="O166" s="68" t="str">
        <f t="shared" si="27"/>
        <v xml:space="preserve"> </v>
      </c>
      <c r="P166" s="68" t="str">
        <f t="shared" si="28"/>
        <v xml:space="preserve"> </v>
      </c>
      <c r="Q166" s="71" t="str">
        <f t="shared" si="29"/>
        <v xml:space="preserve"> </v>
      </c>
      <c r="R166" s="68" t="str">
        <f t="shared" si="30"/>
        <v xml:space="preserve"> </v>
      </c>
    </row>
    <row r="167" spans="1:18" x14ac:dyDescent="0.25">
      <c r="A167" s="10" t="str">
        <f>IF(COUNTRY_INFO!A167=0," ",COUNTRY_INFO!A167)</f>
        <v>Angola</v>
      </c>
      <c r="B167" s="10" t="str">
        <f>IF(COUNTRY_INFO!B167=0," ",COUNTRY_INFO!B167)</f>
        <v>ZAIRE</v>
      </c>
      <c r="C167" s="10" t="str">
        <f>IF(COUNTRY_INFO!C167=0," ",COUNTRY_INFO!C167)</f>
        <v>NZETO</v>
      </c>
      <c r="D167" s="11" t="str">
        <f>IF(AND(COUNTRY_INFO!$T$9:$T$1000="T3 (ALB/MBD)",COUNTRY_INFO!$U$9:$U$1000="T3 (ALB/MBD)"), "T3 (ALB/MBD)", " ")</f>
        <v xml:space="preserve"> </v>
      </c>
      <c r="E167" s="64"/>
      <c r="F167" s="127"/>
      <c r="G167" s="14"/>
      <c r="H167" s="14"/>
      <c r="I167" s="67"/>
      <c r="J167" s="11">
        <f t="shared" si="25"/>
        <v>0</v>
      </c>
      <c r="K167" s="2"/>
      <c r="L167" s="22"/>
      <c r="M167" s="72"/>
      <c r="N167" s="14">
        <f t="shared" si="26"/>
        <v>0</v>
      </c>
      <c r="O167" s="68" t="str">
        <f t="shared" si="27"/>
        <v xml:space="preserve"> </v>
      </c>
      <c r="P167" s="68" t="str">
        <f t="shared" si="28"/>
        <v xml:space="preserve"> </v>
      </c>
      <c r="Q167" s="71" t="str">
        <f t="shared" si="29"/>
        <v xml:space="preserve"> </v>
      </c>
      <c r="R167" s="68" t="str">
        <f t="shared" si="30"/>
        <v xml:space="preserve"> </v>
      </c>
    </row>
    <row r="168" spans="1:18" x14ac:dyDescent="0.25">
      <c r="A168" s="10" t="str">
        <f>IF(COUNTRY_INFO!A168=0," ",COUNTRY_INFO!A168)</f>
        <v>Angola</v>
      </c>
      <c r="B168" s="10" t="str">
        <f>IF(COUNTRY_INFO!B168=0," ",COUNTRY_INFO!B168)</f>
        <v>ZAIRE</v>
      </c>
      <c r="C168" s="10" t="str">
        <f>IF(COUNTRY_INFO!C168=0," ",COUNTRY_INFO!C168)</f>
        <v>SOYO</v>
      </c>
      <c r="D168" s="11" t="str">
        <f>IF(AND(COUNTRY_INFO!$T$9:$T$1000="T3 (ALB/MBD)",COUNTRY_INFO!$U$9:$U$1000="T3 (ALB/MBD)"), "T3 (ALB/MBD)", " ")</f>
        <v xml:space="preserve"> </v>
      </c>
      <c r="E168" s="64"/>
      <c r="F168" s="127"/>
      <c r="G168" s="14"/>
      <c r="H168" s="14"/>
      <c r="I168" s="67"/>
      <c r="J168" s="11">
        <f t="shared" si="25"/>
        <v>0</v>
      </c>
      <c r="K168" s="2"/>
      <c r="L168" s="22"/>
      <c r="M168" s="72"/>
      <c r="N168" s="14">
        <f t="shared" si="26"/>
        <v>0</v>
      </c>
      <c r="O168" s="68" t="str">
        <f t="shared" si="27"/>
        <v xml:space="preserve"> </v>
      </c>
      <c r="P168" s="68" t="str">
        <f t="shared" si="28"/>
        <v xml:space="preserve"> </v>
      </c>
      <c r="Q168" s="71" t="str">
        <f t="shared" si="29"/>
        <v xml:space="preserve"> </v>
      </c>
      <c r="R168" s="68" t="str">
        <f t="shared" si="30"/>
        <v xml:space="preserve"> </v>
      </c>
    </row>
    <row r="169" spans="1:18" x14ac:dyDescent="0.25">
      <c r="A169" s="10" t="str">
        <f>IF(COUNTRY_INFO!A169=0," ",COUNTRY_INFO!A169)</f>
        <v>Angola</v>
      </c>
      <c r="B169" s="10" t="str">
        <f>IF(COUNTRY_INFO!B169=0," ",COUNTRY_INFO!B169)</f>
        <v>ZAIRE</v>
      </c>
      <c r="C169" s="10" t="str">
        <f>IF(COUNTRY_INFO!C169=0," ",COUNTRY_INFO!C169)</f>
        <v>TOMBOCO</v>
      </c>
      <c r="D169" s="11" t="str">
        <f>IF(AND(COUNTRY_INFO!$T$9:$T$1000="T3 (ALB/MBD)",COUNTRY_INFO!$U$9:$U$1000="T3 (ALB/MBD)"), "T3 (ALB/MBD)", " ")</f>
        <v xml:space="preserve"> </v>
      </c>
      <c r="E169" s="64"/>
      <c r="F169" s="127"/>
      <c r="G169" s="14"/>
      <c r="H169" s="14"/>
      <c r="I169" s="67"/>
      <c r="J169" s="11">
        <f t="shared" ref="J169" si="31">SUM(G169:I169)</f>
        <v>0</v>
      </c>
      <c r="K169" s="2"/>
      <c r="L169" s="22"/>
      <c r="M169" s="72"/>
      <c r="N169" s="14">
        <f t="shared" ref="N169" si="32">SUM(K169:M169)</f>
        <v>0</v>
      </c>
      <c r="O169" s="68" t="str">
        <f t="shared" si="27"/>
        <v xml:space="preserve"> </v>
      </c>
      <c r="P169" s="68" t="str">
        <f t="shared" si="28"/>
        <v xml:space="preserve"> </v>
      </c>
      <c r="Q169" s="71" t="str">
        <f t="shared" si="29"/>
        <v xml:space="preserve"> </v>
      </c>
      <c r="R169" s="68" t="str">
        <f t="shared" si="30"/>
        <v xml:space="preserve"> </v>
      </c>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69" xr:uid="{00000000-0002-0000-08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heet11.T3_R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2297" r:id="rId5" name="Button 9">
              <controlPr defaultSize="0" print="0" autoFill="0" autoPict="0" macro="[0]!Sheet11.AGE_T3_R2">
                <anchor moveWithCells="1" sizeWithCells="1">
                  <from>
                    <xdr:col>10</xdr:col>
                    <xdr:colOff>0</xdr:colOff>
                    <xdr:row>1</xdr:row>
                    <xdr:rowOff>0</xdr:rowOff>
                  </from>
                  <to>
                    <xdr:col>13</xdr:col>
                    <xdr:colOff>704850</xdr:colOff>
                    <xdr:row>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3C1A790-F4EC-479B-BFCD-6B14BBFAFD7E}">
  <ds:schemaRefs>
    <ds:schemaRef ds:uri="http://schemas.microsoft.com/sharepoint/v3/contenttype/forms"/>
  </ds:schemaRefs>
</ds:datastoreItem>
</file>

<file path=customXml/itemProps2.xml><?xml version="1.0" encoding="utf-8"?>
<ds:datastoreItem xmlns:ds="http://schemas.openxmlformats.org/officeDocument/2006/customXml" ds:itemID="{6E3F80B5-AD6E-4372-BE3C-986BB3CB0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27CEF19-63F5-4098-9856-DFBCF429C97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INTRO</vt:lpstr>
      <vt:lpstr>COUNTRY_INFO</vt:lpstr>
      <vt:lpstr>MDA1</vt:lpstr>
      <vt:lpstr>MDA2</vt:lpstr>
      <vt:lpstr>MDA3</vt:lpstr>
      <vt:lpstr>T1</vt:lpstr>
      <vt:lpstr>T2</vt:lpstr>
      <vt:lpstr>T3_R1</vt:lpstr>
      <vt:lpstr>T3_R2</vt:lpstr>
      <vt:lpstr>DISTRICT</vt:lpstr>
      <vt:lpstr>SUMMARY</vt:lpstr>
      <vt:lpstr>DISTRICT!Impression_des_titres</vt:lpstr>
      <vt:lpstr>INTRO!Zone_d_impression</vt:lpstr>
      <vt:lpstr>SUMMARY!Zone_d_impression</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mikhailova</dc:creator>
  <cp:lastModifiedBy>HP</cp:lastModifiedBy>
  <cp:lastPrinted>2013-05-13T09:20:00Z</cp:lastPrinted>
  <dcterms:created xsi:type="dcterms:W3CDTF">2011-03-02T13:45:07Z</dcterms:created>
  <dcterms:modified xsi:type="dcterms:W3CDTF">2020-02-01T09:08:37Z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